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9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I28" i="1" l="1"/>
  <c r="CI27" i="1" s="1"/>
  <c r="CI26" i="1" s="1"/>
  <c r="CJ28" i="1" l="1"/>
  <c r="CK28" i="1" s="1"/>
  <c r="CJ27" i="1"/>
  <c r="CK27" i="1" s="1"/>
  <c r="CI4" i="1"/>
  <c r="CI5" i="1"/>
  <c r="CI6" i="1"/>
  <c r="CI7" i="1"/>
  <c r="CI8" i="1"/>
  <c r="CI9" i="1"/>
  <c r="CI10" i="1"/>
  <c r="CI11" i="1"/>
  <c r="CI12" i="1"/>
  <c r="CJ12" i="1" s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3" i="1"/>
  <c r="CL28" i="1" l="1"/>
  <c r="CL27" i="1"/>
  <c r="CJ26" i="1"/>
  <c r="CK26" i="1" s="1"/>
  <c r="CJ14" i="1"/>
  <c r="CK14" i="1" s="1"/>
  <c r="CL14" i="1" s="1"/>
  <c r="CJ6" i="1"/>
  <c r="CK6" i="1" s="1"/>
  <c r="CJ24" i="1"/>
  <c r="CK24" i="1" s="1"/>
  <c r="CL24" i="1" s="1"/>
  <c r="CJ20" i="1"/>
  <c r="CK20" i="1" s="1"/>
  <c r="CJ16" i="1"/>
  <c r="CJ8" i="1"/>
  <c r="CK8" i="1" s="1"/>
  <c r="CL8" i="1" s="1"/>
  <c r="CJ4" i="1"/>
  <c r="CK4" i="1" s="1"/>
  <c r="CL4" i="1" s="1"/>
  <c r="CJ15" i="1"/>
  <c r="CJ7" i="1"/>
  <c r="CJ25" i="1"/>
  <c r="CK25" i="1" s="1"/>
  <c r="CJ21" i="1"/>
  <c r="CK21" i="1" s="1"/>
  <c r="CJ17" i="1"/>
  <c r="CJ13" i="1"/>
  <c r="CK13" i="1" s="1"/>
  <c r="CL13" i="1" s="1"/>
  <c r="CJ9" i="1"/>
  <c r="CJ5" i="1"/>
  <c r="CK5" i="1" s="1"/>
  <c r="CJ19" i="1"/>
  <c r="CJ11" i="1"/>
  <c r="CJ18" i="1"/>
  <c r="CJ10" i="1"/>
  <c r="CK10" i="1" s="1"/>
  <c r="CJ23" i="1"/>
  <c r="CK12" i="1"/>
  <c r="CJ22" i="1"/>
  <c r="CJ3" i="1"/>
  <c r="CK3" i="1" s="1"/>
  <c r="CM28" i="1" l="1"/>
  <c r="CM27" i="1"/>
  <c r="CN27" i="1" s="1"/>
  <c r="CK15" i="1"/>
  <c r="CL15" i="1" s="1"/>
  <c r="CM15" i="1" s="1"/>
  <c r="CL12" i="1"/>
  <c r="CM12" i="1" s="1"/>
  <c r="CL20" i="1"/>
  <c r="CL6" i="1"/>
  <c r="CM24" i="1"/>
  <c r="CN24" i="1" s="1"/>
  <c r="CL21" i="1"/>
  <c r="CM21" i="1" s="1"/>
  <c r="CN21" i="1" s="1"/>
  <c r="CK23" i="1"/>
  <c r="CL5" i="1"/>
  <c r="CM5" i="1" s="1"/>
  <c r="CK9" i="1"/>
  <c r="CK7" i="1"/>
  <c r="CM4" i="1"/>
  <c r="CL25" i="1"/>
  <c r="CK16" i="1"/>
  <c r="CL26" i="1"/>
  <c r="CM26" i="1" s="1"/>
  <c r="CK17" i="1"/>
  <c r="CM13" i="1"/>
  <c r="CN13" i="1" s="1"/>
  <c r="CM8" i="1"/>
  <c r="CM14" i="1"/>
  <c r="CL10" i="1"/>
  <c r="CK11" i="1"/>
  <c r="CK18" i="1"/>
  <c r="CL18" i="1" s="1"/>
  <c r="CK19" i="1"/>
  <c r="CL3" i="1"/>
  <c r="CK22" i="1"/>
  <c r="CN28" i="1" l="1"/>
  <c r="CO27" i="1"/>
  <c r="CP27" i="1" s="1"/>
  <c r="CQ27" i="1" s="1"/>
  <c r="CR27" i="1" s="1"/>
  <c r="CN15" i="1"/>
  <c r="CO15" i="1" s="1"/>
  <c r="CM6" i="1"/>
  <c r="CN6" i="1" s="1"/>
  <c r="CO6" i="1" s="1"/>
  <c r="CM10" i="1"/>
  <c r="CN12" i="1"/>
  <c r="CO12" i="1" s="1"/>
  <c r="CO21" i="1"/>
  <c r="CP21" i="1" s="1"/>
  <c r="CL22" i="1"/>
  <c r="CL11" i="1"/>
  <c r="CM11" i="1" s="1"/>
  <c r="CL16" i="1"/>
  <c r="CL19" i="1"/>
  <c r="CO13" i="1"/>
  <c r="CL17" i="1"/>
  <c r="CM25" i="1"/>
  <c r="CN25" i="1" s="1"/>
  <c r="CO25" i="1" s="1"/>
  <c r="CL23" i="1"/>
  <c r="CM23" i="1" s="1"/>
  <c r="CM3" i="1"/>
  <c r="CN3" i="1" s="1"/>
  <c r="CN26" i="1"/>
  <c r="CM18" i="1"/>
  <c r="CN18" i="1" s="1"/>
  <c r="CM20" i="1"/>
  <c r="CL7" i="1"/>
  <c r="CM7" i="1" s="1"/>
  <c r="CL9" i="1"/>
  <c r="CN14" i="1"/>
  <c r="CO24" i="1"/>
  <c r="CN8" i="1"/>
  <c r="CO8" i="1" s="1"/>
  <c r="CN4" i="1"/>
  <c r="CN5" i="1"/>
  <c r="CO28" i="1" l="1"/>
  <c r="CP28" i="1" s="1"/>
  <c r="CS27" i="1"/>
  <c r="CT27" i="1" s="1"/>
  <c r="CP15" i="1"/>
  <c r="CQ15" i="1" s="1"/>
  <c r="CP6" i="1"/>
  <c r="CQ6" i="1" s="1"/>
  <c r="CP12" i="1"/>
  <c r="CQ12" i="1" s="1"/>
  <c r="CP13" i="1"/>
  <c r="CQ13" i="1" s="1"/>
  <c r="CQ21" i="1"/>
  <c r="CO3" i="1"/>
  <c r="CN23" i="1"/>
  <c r="CO14" i="1"/>
  <c r="CO18" i="1"/>
  <c r="CP18" i="1" s="1"/>
  <c r="CP25" i="1"/>
  <c r="CN10" i="1"/>
  <c r="CP8" i="1"/>
  <c r="CM16" i="1"/>
  <c r="CO5" i="1"/>
  <c r="CP5" i="1" s="1"/>
  <c r="CP24" i="1"/>
  <c r="CM9" i="1"/>
  <c r="CN7" i="1"/>
  <c r="CO7" i="1" s="1"/>
  <c r="CN20" i="1"/>
  <c r="CO4" i="1"/>
  <c r="CP4" i="1" s="1"/>
  <c r="CO26" i="1"/>
  <c r="CM17" i="1"/>
  <c r="CM19" i="1"/>
  <c r="CN11" i="1"/>
  <c r="CM22" i="1"/>
  <c r="CN22" i="1" s="1"/>
  <c r="CQ28" i="1" l="1"/>
  <c r="CU27" i="1"/>
  <c r="CV27" i="1" s="1"/>
  <c r="CW27" i="1" s="1"/>
  <c r="CP14" i="1"/>
  <c r="CQ14" i="1" s="1"/>
  <c r="CQ25" i="1"/>
  <c r="CR13" i="1"/>
  <c r="CP26" i="1"/>
  <c r="CO20" i="1"/>
  <c r="CO11" i="1"/>
  <c r="CP11" i="1" s="1"/>
  <c r="CQ11" i="1" s="1"/>
  <c r="CQ4" i="1"/>
  <c r="CR4" i="1" s="1"/>
  <c r="CP3" i="1"/>
  <c r="CQ3" i="1" s="1"/>
  <c r="CO10" i="1"/>
  <c r="CP10" i="1" s="1"/>
  <c r="CR6" i="1"/>
  <c r="CQ8" i="1"/>
  <c r="CR8" i="1" s="1"/>
  <c r="CN19" i="1"/>
  <c r="CQ24" i="1"/>
  <c r="CO22" i="1"/>
  <c r="CP22" i="1" s="1"/>
  <c r="CR21" i="1"/>
  <c r="CP7" i="1"/>
  <c r="CQ5" i="1"/>
  <c r="CR5" i="1" s="1"/>
  <c r="CO23" i="1"/>
  <c r="CN17" i="1"/>
  <c r="CO17" i="1" s="1"/>
  <c r="CR12" i="1"/>
  <c r="CQ18" i="1"/>
  <c r="CN9" i="1"/>
  <c r="CN16" i="1"/>
  <c r="CO16" i="1" s="1"/>
  <c r="CP16" i="1" s="1"/>
  <c r="CR15" i="1"/>
  <c r="CR28" i="1" l="1"/>
  <c r="CX27" i="1"/>
  <c r="CY27" i="1" s="1"/>
  <c r="CZ27" i="1" s="1"/>
  <c r="DA27" i="1" s="1"/>
  <c r="DB27" i="1" s="1"/>
  <c r="DC27" i="1" s="1"/>
  <c r="DD27" i="1" s="1"/>
  <c r="CR14" i="1"/>
  <c r="CS14" i="1" s="1"/>
  <c r="CT14" i="1" s="1"/>
  <c r="CP17" i="1"/>
  <c r="CQ17" i="1" s="1"/>
  <c r="CS5" i="1"/>
  <c r="CT5" i="1" s="1"/>
  <c r="CU5" i="1" s="1"/>
  <c r="CV5" i="1" s="1"/>
  <c r="CR25" i="1"/>
  <c r="CS25" i="1" s="1"/>
  <c r="CS13" i="1"/>
  <c r="CT13" i="1" s="1"/>
  <c r="CQ16" i="1"/>
  <c r="CR16" i="1" s="1"/>
  <c r="CQ10" i="1"/>
  <c r="CR10" i="1" s="1"/>
  <c r="CS10" i="1" s="1"/>
  <c r="CT10" i="1" s="1"/>
  <c r="CR24" i="1"/>
  <c r="CR18" i="1"/>
  <c r="CS18" i="1" s="1"/>
  <c r="CT18" i="1" s="1"/>
  <c r="CS21" i="1"/>
  <c r="CT21" i="1" s="1"/>
  <c r="CU21" i="1" s="1"/>
  <c r="CS12" i="1"/>
  <c r="CP23" i="1"/>
  <c r="CQ23" i="1" s="1"/>
  <c r="CQ26" i="1"/>
  <c r="CR26" i="1" s="1"/>
  <c r="CS26" i="1" s="1"/>
  <c r="CT26" i="1" s="1"/>
  <c r="CU26" i="1" s="1"/>
  <c r="CV26" i="1" s="1"/>
  <c r="CW26" i="1" s="1"/>
  <c r="CX26" i="1" s="1"/>
  <c r="CP20" i="1"/>
  <c r="CO9" i="1"/>
  <c r="CS8" i="1"/>
  <c r="CQ7" i="1"/>
  <c r="CR7" i="1" s="1"/>
  <c r="CQ22" i="1"/>
  <c r="CO19" i="1"/>
  <c r="CP19" i="1" s="1"/>
  <c r="CQ19" i="1" s="1"/>
  <c r="CR19" i="1" s="1"/>
  <c r="CS19" i="1" s="1"/>
  <c r="CS4" i="1"/>
  <c r="CT4" i="1" s="1"/>
  <c r="CS6" i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CS15" i="1"/>
  <c r="CR11" i="1"/>
  <c r="CS11" i="1" s="1"/>
  <c r="CT11" i="1" s="1"/>
  <c r="CU11" i="1" s="1"/>
  <c r="CR3" i="1"/>
  <c r="CS3" i="1" s="1"/>
  <c r="CT3" i="1" s="1"/>
  <c r="CU3" i="1" s="1"/>
  <c r="CV3" i="1" s="1"/>
  <c r="CW3" i="1" s="1"/>
  <c r="CX3" i="1" s="1"/>
  <c r="CS28" i="1" l="1"/>
  <c r="CV11" i="1"/>
  <c r="CW11" i="1" s="1"/>
  <c r="CX11" i="1" s="1"/>
  <c r="CY11" i="1" s="1"/>
  <c r="CW5" i="1"/>
  <c r="CS16" i="1"/>
  <c r="CT16" i="1" s="1"/>
  <c r="CU16" i="1" s="1"/>
  <c r="CV16" i="1" s="1"/>
  <c r="CV21" i="1"/>
  <c r="CW21" i="1" s="1"/>
  <c r="CX21" i="1" s="1"/>
  <c r="CY21" i="1" s="1"/>
  <c r="CZ21" i="1" s="1"/>
  <c r="DA21" i="1" s="1"/>
  <c r="DB21" i="1" s="1"/>
  <c r="DC21" i="1" s="1"/>
  <c r="DD21" i="1" s="1"/>
  <c r="CU13" i="1"/>
  <c r="CT25" i="1"/>
  <c r="CU18" i="1"/>
  <c r="CV18" i="1" s="1"/>
  <c r="CW18" i="1" s="1"/>
  <c r="CX18" i="1" s="1"/>
  <c r="CY18" i="1" s="1"/>
  <c r="CZ18" i="1" s="1"/>
  <c r="DA18" i="1" s="1"/>
  <c r="DB18" i="1" s="1"/>
  <c r="DC18" i="1" s="1"/>
  <c r="DD18" i="1" s="1"/>
  <c r="CU4" i="1"/>
  <c r="CV4" i="1" s="1"/>
  <c r="CW4" i="1" s="1"/>
  <c r="CR22" i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CS7" i="1"/>
  <c r="CT7" i="1" s="1"/>
  <c r="CU7" i="1" s="1"/>
  <c r="CV7" i="1" s="1"/>
  <c r="CW7" i="1" s="1"/>
  <c r="CX7" i="1" s="1"/>
  <c r="CY7" i="1" s="1"/>
  <c r="CZ7" i="1" s="1"/>
  <c r="DA7" i="1" s="1"/>
  <c r="DB7" i="1" s="1"/>
  <c r="DC7" i="1" s="1"/>
  <c r="DD7" i="1" s="1"/>
  <c r="CY3" i="1"/>
  <c r="CZ3" i="1" s="1"/>
  <c r="DA3" i="1" s="1"/>
  <c r="DB3" i="1" s="1"/>
  <c r="DC3" i="1" s="1"/>
  <c r="DD3" i="1" s="1"/>
  <c r="CT8" i="1"/>
  <c r="CU8" i="1" s="1"/>
  <c r="CR23" i="1"/>
  <c r="CQ20" i="1"/>
  <c r="CT15" i="1"/>
  <c r="CU10" i="1"/>
  <c r="CV10" i="1" s="1"/>
  <c r="CW10" i="1" s="1"/>
  <c r="CX10" i="1" s="1"/>
  <c r="CY10" i="1" s="1"/>
  <c r="CZ10" i="1" s="1"/>
  <c r="DA10" i="1" s="1"/>
  <c r="DB10" i="1" s="1"/>
  <c r="DC10" i="1" s="1"/>
  <c r="DD10" i="1" s="1"/>
  <c r="CY26" i="1"/>
  <c r="CZ26" i="1" s="1"/>
  <c r="DA26" i="1" s="1"/>
  <c r="DB26" i="1" s="1"/>
  <c r="DC26" i="1" s="1"/>
  <c r="DD26" i="1" s="1"/>
  <c r="CS24" i="1"/>
  <c r="CT24" i="1" s="1"/>
  <c r="CU24" i="1" s="1"/>
  <c r="CV24" i="1" s="1"/>
  <c r="CW24" i="1" s="1"/>
  <c r="CX24" i="1" s="1"/>
  <c r="CY24" i="1" s="1"/>
  <c r="CZ24" i="1" s="1"/>
  <c r="DA24" i="1" s="1"/>
  <c r="CU14" i="1"/>
  <c r="CV14" i="1" s="1"/>
  <c r="CW14" i="1" s="1"/>
  <c r="CX14" i="1" s="1"/>
  <c r="CY14" i="1" s="1"/>
  <c r="CZ14" i="1" s="1"/>
  <c r="DA14" i="1" s="1"/>
  <c r="DB14" i="1" s="1"/>
  <c r="DC14" i="1" s="1"/>
  <c r="DD14" i="1" s="1"/>
  <c r="CP9" i="1"/>
  <c r="CT19" i="1"/>
  <c r="CU19" i="1" s="1"/>
  <c r="CV19" i="1" s="1"/>
  <c r="CW19" i="1" s="1"/>
  <c r="CX19" i="1" s="1"/>
  <c r="CY19" i="1" s="1"/>
  <c r="CZ19" i="1" s="1"/>
  <c r="DA19" i="1" s="1"/>
  <c r="DB19" i="1" s="1"/>
  <c r="DC19" i="1" s="1"/>
  <c r="DD19" i="1" s="1"/>
  <c r="CR17" i="1"/>
  <c r="CS17" i="1" s="1"/>
  <c r="CT17" i="1" s="1"/>
  <c r="CU17" i="1" s="1"/>
  <c r="CV17" i="1" s="1"/>
  <c r="CW17" i="1" s="1"/>
  <c r="CT12" i="1"/>
  <c r="CU12" i="1" s="1"/>
  <c r="CV12" i="1" s="1"/>
  <c r="CW12" i="1" s="1"/>
  <c r="CX12" i="1" s="1"/>
  <c r="CY12" i="1" s="1"/>
  <c r="CZ12" i="1" s="1"/>
  <c r="DA12" i="1" s="1"/>
  <c r="DB12" i="1" s="1"/>
  <c r="DC12" i="1" s="1"/>
  <c r="DD12" i="1" s="1"/>
  <c r="CT28" i="1" l="1"/>
  <c r="CZ11" i="1"/>
  <c r="DA11" i="1" s="1"/>
  <c r="DB11" i="1" s="1"/>
  <c r="DC11" i="1" s="1"/>
  <c r="DD11" i="1" s="1"/>
  <c r="CX5" i="1"/>
  <c r="DB24" i="1"/>
  <c r="DC24" i="1" s="1"/>
  <c r="DD24" i="1" s="1"/>
  <c r="CU25" i="1"/>
  <c r="CV25" i="1" s="1"/>
  <c r="CW25" i="1" s="1"/>
  <c r="CV13" i="1"/>
  <c r="CW13" i="1" s="1"/>
  <c r="CX13" i="1" s="1"/>
  <c r="CY13" i="1" s="1"/>
  <c r="CZ13" i="1" s="1"/>
  <c r="DA13" i="1" s="1"/>
  <c r="CW16" i="1"/>
  <c r="CX16" i="1" s="1"/>
  <c r="CY16" i="1" s="1"/>
  <c r="CZ16" i="1" s="1"/>
  <c r="DA16" i="1" s="1"/>
  <c r="DB16" i="1" s="1"/>
  <c r="DC16" i="1" s="1"/>
  <c r="DD16" i="1" s="1"/>
  <c r="CX17" i="1"/>
  <c r="CY17" i="1" s="1"/>
  <c r="CZ17" i="1" s="1"/>
  <c r="DA17" i="1" s="1"/>
  <c r="DB17" i="1" s="1"/>
  <c r="DC17" i="1" s="1"/>
  <c r="DD17" i="1" s="1"/>
  <c r="CX4" i="1"/>
  <c r="CY4" i="1" s="1"/>
  <c r="CZ4" i="1" s="1"/>
  <c r="DA4" i="1" s="1"/>
  <c r="DB4" i="1" s="1"/>
  <c r="DC4" i="1" s="1"/>
  <c r="DD4" i="1" s="1"/>
  <c r="CV8" i="1"/>
  <c r="CW8" i="1" s="1"/>
  <c r="CX8" i="1" s="1"/>
  <c r="CY8" i="1" s="1"/>
  <c r="CZ8" i="1" s="1"/>
  <c r="DA8" i="1" s="1"/>
  <c r="DB8" i="1" s="1"/>
  <c r="DC8" i="1" s="1"/>
  <c r="DD8" i="1" s="1"/>
  <c r="CQ9" i="1"/>
  <c r="CR9" i="1" s="1"/>
  <c r="CS9" i="1" s="1"/>
  <c r="CS23" i="1"/>
  <c r="CT23" i="1" s="1"/>
  <c r="CU23" i="1" s="1"/>
  <c r="CU15" i="1"/>
  <c r="CV15" i="1" s="1"/>
  <c r="CW15" i="1" s="1"/>
  <c r="CX15" i="1" s="1"/>
  <c r="CY15" i="1" s="1"/>
  <c r="CZ15" i="1" s="1"/>
  <c r="DA15" i="1" s="1"/>
  <c r="DB15" i="1" s="1"/>
  <c r="DC15" i="1" s="1"/>
  <c r="CR20" i="1"/>
  <c r="CS20" i="1" s="1"/>
  <c r="CT20" i="1" s="1"/>
  <c r="CU20" i="1" s="1"/>
  <c r="CV20" i="1" s="1"/>
  <c r="CW20" i="1" s="1"/>
  <c r="CX20" i="1" s="1"/>
  <c r="CY20" i="1" s="1"/>
  <c r="CZ20" i="1" s="1"/>
  <c r="DA20" i="1" s="1"/>
  <c r="DB20" i="1" s="1"/>
  <c r="DC20" i="1" s="1"/>
  <c r="DD20" i="1" s="1"/>
  <c r="CU28" i="1" l="1"/>
  <c r="CV28" i="1" s="1"/>
  <c r="CW28" i="1" s="1"/>
  <c r="CT9" i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CY5" i="1"/>
  <c r="CZ5" i="1" s="1"/>
  <c r="DA5" i="1" s="1"/>
  <c r="DB13" i="1"/>
  <c r="DC13" i="1" s="1"/>
  <c r="DD13" i="1" s="1"/>
  <c r="CX25" i="1"/>
  <c r="CY25" i="1" s="1"/>
  <c r="CZ25" i="1" s="1"/>
  <c r="DA25" i="1" s="1"/>
  <c r="DB25" i="1" s="1"/>
  <c r="DC25" i="1" s="1"/>
  <c r="DD25" i="1" s="1"/>
  <c r="CV23" i="1"/>
  <c r="CW23" i="1" s="1"/>
  <c r="CX23" i="1" s="1"/>
  <c r="CY23" i="1" s="1"/>
  <c r="CZ23" i="1" s="1"/>
  <c r="DA23" i="1" s="1"/>
  <c r="DB23" i="1" s="1"/>
  <c r="DC23" i="1" s="1"/>
  <c r="DD23" i="1" s="1"/>
  <c r="DD15" i="1"/>
  <c r="CX28" i="1" l="1"/>
  <c r="CY28" i="1" s="1"/>
  <c r="CZ28" i="1" s="1"/>
  <c r="DA28" i="1" s="1"/>
  <c r="DB28" i="1" s="1"/>
  <c r="DC28" i="1" s="1"/>
  <c r="DD28" i="1" s="1"/>
  <c r="DB5" i="1"/>
  <c r="DC5" i="1" s="1"/>
  <c r="DD5" i="1" s="1"/>
</calcChain>
</file>

<file path=xl/sharedStrings.xml><?xml version="1.0" encoding="utf-8"?>
<sst xmlns="http://schemas.openxmlformats.org/spreadsheetml/2006/main" count="312" uniqueCount="95">
  <si>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</si>
  <si>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</si>
  <si>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</si>
  <si>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</si>
  <si>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</si>
  <si>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</si>
  <si>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</si>
  <si>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</si>
  <si>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</si>
  <si>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</si>
  <si>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</si>
  <si>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</si>
  <si>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</si>
  <si>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ИЗО</t>
  </si>
  <si>
    <t xml:space="preserve">
</t>
  </si>
  <si>
    <t>3а</t>
  </si>
  <si>
    <t>физ-ра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</si>
  <si>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</si>
  <si>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</si>
  <si>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</si>
  <si>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</si>
  <si>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</si>
  <si>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</si>
  <si>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</si>
  <si>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</si>
  <si>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</si>
  <si>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</si>
  <si>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</si>
  <si>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</si>
  <si>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</si>
  <si>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</si>
  <si>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</si>
  <si>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</si>
  <si>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</si>
  <si>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</si>
  <si>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</si>
  <si>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</si>
  <si>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</si>
  <si>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</si>
  <si>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</si>
  <si>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</si>
  <si>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</si>
  <si>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</si>
  <si>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Биология</t>
  </si>
  <si>
    <t>БИО</t>
  </si>
  <si>
    <t>7а</t>
  </si>
  <si>
    <t>7б</t>
  </si>
  <si>
    <t>7в</t>
  </si>
  <si>
    <t>рус</t>
  </si>
  <si>
    <t>8а</t>
  </si>
  <si>
    <t>8б</t>
  </si>
  <si>
    <t>9а</t>
  </si>
  <si>
    <t>9б</t>
  </si>
  <si>
    <t>10а</t>
  </si>
  <si>
    <t>11а</t>
  </si>
  <si>
    <t>Геометрия</t>
  </si>
  <si>
    <t>Музыка</t>
  </si>
  <si>
    <t>НЕМ</t>
  </si>
  <si>
    <t>ФРА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</si>
  <si>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</si>
  <si>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</si>
  <si>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</si>
  <si>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</si>
  <si>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</si>
  <si>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</si>
  <si>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</si>
  <si>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</si>
  <si>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</si>
  <si>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</si>
  <si>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</si>
  <si>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6к</t>
  </si>
  <si>
    <t>8в</t>
  </si>
  <si>
    <t>8г</t>
  </si>
  <si>
    <t>10б</t>
  </si>
  <si>
    <t>мат</t>
  </si>
  <si>
    <t>доп.каникулы</t>
  </si>
  <si>
    <t>окр</t>
  </si>
  <si>
    <t>АНГЛ</t>
  </si>
  <si>
    <t>впр 1/2</t>
  </si>
  <si>
    <t>ВПР</t>
  </si>
  <si>
    <t>впр</t>
  </si>
  <si>
    <t>ист</t>
  </si>
  <si>
    <t>биология</t>
  </si>
  <si>
    <t>био</t>
  </si>
  <si>
    <t>хим</t>
  </si>
  <si>
    <t>физ</t>
  </si>
  <si>
    <t>январь</t>
  </si>
  <si>
    <t>февраль</t>
  </si>
  <si>
    <t>март</t>
  </si>
  <si>
    <t>апрель</t>
  </si>
  <si>
    <t>май</t>
  </si>
  <si>
    <t>гео</t>
  </si>
  <si>
    <t>анг</t>
  </si>
  <si>
    <t xml:space="preserve"> </t>
  </si>
  <si>
    <t>инф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</si>
</sst>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CCC0D9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6" fillId="0" borderId="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7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top" wrapText="1"/>
    </xf>
    <xf numFmtId="0" fontId="14" fillId="11" borderId="11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left" vertical="center"/>
    </xf>
    <xf numFmtId="0" fontId="14" fillId="14" borderId="8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horizontal="left" vertical="center"/>
    </xf>
    <xf numFmtId="0" fontId="14" fillId="14" borderId="5" xfId="0" applyFont="1" applyFill="1" applyBorder="1" applyAlignment="1">
      <alignment horizontal="left" vertical="center"/>
    </xf>
    <xf numFmtId="0" fontId="14" fillId="14" borderId="7" xfId="0" applyFont="1" applyFill="1" applyBorder="1" applyAlignment="1">
      <alignment horizontal="left" vertical="center"/>
    </xf>
    <xf numFmtId="0" fontId="16" fillId="14" borderId="4" xfId="0" applyFont="1" applyFill="1" applyBorder="1" applyAlignment="1">
      <alignment horizontal="left" vertical="top" wrapText="1"/>
    </xf>
    <xf numFmtId="0" fontId="23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3" borderId="13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86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6" sqref="M16"/>
    </sheetView>
  </sheetViews>
  <sheetFormatPr defaultRowHeight="15" customHeight="1" x14ac:dyDescent="0.3"/>
  <cols>
    <col min="1" max="1" width="14.296875" style="5" customWidth="1"/>
    <col min="2" max="2" width="4.5" style="17" customWidth="1"/>
    <col min="3" max="3" width="2.19921875" customWidth="1"/>
    <col min="4" max="4" width="5.3984375" style="26" customWidth="1"/>
    <col min="5" max="86" width="4.69921875" style="28" customWidth="1"/>
    <col min="87" max="95" width="4.69921875" style="26" customWidth="1"/>
    <col min="96" max="96" width="5.296875" style="26" customWidth="1"/>
    <col min="97" max="102" width="4.69921875" style="26" customWidth="1"/>
    <col min="103" max="103" width="5.59765625" style="26" customWidth="1"/>
    <col min="104" max="105" width="4.69921875" style="26" customWidth="1"/>
    <col min="106" max="106" width="5.8984375" style="2" customWidth="1"/>
    <col min="107" max="107" width="5.59765625" style="2" customWidth="1"/>
    <col min="108" max="108" width="5.796875" customWidth="1"/>
    <col min="109" max="1011" width="12.8984375" customWidth="1"/>
  </cols>
  <sheetData>
    <row r="1" spans="1:108" s="12" customFormat="1" ht="30" customHeight="1" x14ac:dyDescent="0.25">
      <c r="A1" s="45" t="s">
        <v>66</v>
      </c>
      <c r="B1" s="45"/>
      <c r="D1" s="22"/>
      <c r="E1" s="53" t="s">
        <v>86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 t="s">
        <v>87</v>
      </c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46" t="s">
        <v>88</v>
      </c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8"/>
      <c r="BJ1" s="59" t="s">
        <v>89</v>
      </c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57" t="s">
        <v>90</v>
      </c>
      <c r="CE1" s="57"/>
      <c r="CF1" s="57"/>
      <c r="CG1" s="57"/>
      <c r="CH1" s="58"/>
      <c r="CI1" s="49" t="s">
        <v>67</v>
      </c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</row>
    <row r="2" spans="1:108" s="12" customFormat="1" ht="16.2" customHeight="1" x14ac:dyDescent="0.25">
      <c r="A2" s="11" t="s">
        <v>30</v>
      </c>
      <c r="B2" s="18" t="s">
        <v>31</v>
      </c>
      <c r="D2" s="32" t="s">
        <v>68</v>
      </c>
      <c r="E2" s="13">
        <v>9</v>
      </c>
      <c r="F2" s="13">
        <v>10</v>
      </c>
      <c r="G2" s="13">
        <v>11</v>
      </c>
      <c r="H2" s="13">
        <v>12</v>
      </c>
      <c r="I2" s="13">
        <v>13</v>
      </c>
      <c r="J2" s="13">
        <v>16</v>
      </c>
      <c r="K2" s="13">
        <v>17</v>
      </c>
      <c r="L2" s="13">
        <v>18</v>
      </c>
      <c r="M2" s="13">
        <v>19</v>
      </c>
      <c r="N2" s="13">
        <v>20</v>
      </c>
      <c r="O2" s="13">
        <v>21</v>
      </c>
      <c r="P2" s="13">
        <v>23</v>
      </c>
      <c r="Q2" s="13">
        <v>24</v>
      </c>
      <c r="R2" s="13">
        <v>25</v>
      </c>
      <c r="S2" s="13">
        <v>26</v>
      </c>
      <c r="T2" s="13">
        <v>27</v>
      </c>
      <c r="U2" s="13">
        <v>30</v>
      </c>
      <c r="V2" s="13">
        <v>31</v>
      </c>
      <c r="W2" s="13">
        <v>1</v>
      </c>
      <c r="X2" s="13">
        <v>2</v>
      </c>
      <c r="Y2" s="13">
        <v>3</v>
      </c>
      <c r="Z2" s="13">
        <v>6</v>
      </c>
      <c r="AA2" s="13">
        <v>7</v>
      </c>
      <c r="AB2" s="13">
        <v>8</v>
      </c>
      <c r="AC2" s="13">
        <v>10</v>
      </c>
      <c r="AD2" s="13">
        <v>13</v>
      </c>
      <c r="AE2" s="13">
        <v>12</v>
      </c>
      <c r="AF2" s="13">
        <v>14</v>
      </c>
      <c r="AG2" s="13">
        <v>15</v>
      </c>
      <c r="AH2" s="13">
        <v>16</v>
      </c>
      <c r="AI2" s="13">
        <v>17</v>
      </c>
      <c r="AJ2" s="13">
        <v>20</v>
      </c>
      <c r="AK2" s="13">
        <v>21</v>
      </c>
      <c r="AL2" s="14">
        <v>22</v>
      </c>
      <c r="AM2" s="13">
        <v>23</v>
      </c>
      <c r="AN2" s="13">
        <v>24</v>
      </c>
      <c r="AO2" s="13">
        <v>24</v>
      </c>
      <c r="AP2" s="13">
        <v>27</v>
      </c>
      <c r="AQ2" s="13">
        <v>28</v>
      </c>
      <c r="AR2" s="13">
        <v>1</v>
      </c>
      <c r="AS2" s="13">
        <v>2</v>
      </c>
      <c r="AT2" s="13">
        <v>3</v>
      </c>
      <c r="AU2" s="13">
        <v>6</v>
      </c>
      <c r="AV2" s="13">
        <v>7</v>
      </c>
      <c r="AW2" s="13">
        <v>8</v>
      </c>
      <c r="AX2" s="13">
        <v>9</v>
      </c>
      <c r="AY2" s="13">
        <v>10</v>
      </c>
      <c r="AZ2" s="13">
        <v>13</v>
      </c>
      <c r="BA2" s="13">
        <v>14</v>
      </c>
      <c r="BB2" s="13">
        <v>15</v>
      </c>
      <c r="BC2" s="13">
        <v>16</v>
      </c>
      <c r="BD2" s="13">
        <v>17</v>
      </c>
      <c r="BE2" s="13">
        <v>27</v>
      </c>
      <c r="BF2" s="13">
        <v>28</v>
      </c>
      <c r="BG2" s="13">
        <v>29</v>
      </c>
      <c r="BH2" s="13">
        <v>30</v>
      </c>
      <c r="BI2" s="13">
        <v>31</v>
      </c>
      <c r="BJ2" s="13">
        <v>3</v>
      </c>
      <c r="BK2" s="13">
        <v>4</v>
      </c>
      <c r="BL2" s="13">
        <v>5</v>
      </c>
      <c r="BM2" s="13">
        <v>6</v>
      </c>
      <c r="BN2" s="13">
        <v>7</v>
      </c>
      <c r="BO2" s="13">
        <v>10</v>
      </c>
      <c r="BP2" s="13">
        <v>11</v>
      </c>
      <c r="BQ2" s="13">
        <v>12</v>
      </c>
      <c r="BR2" s="13">
        <v>13</v>
      </c>
      <c r="BS2" s="13">
        <v>14</v>
      </c>
      <c r="BT2" s="13">
        <v>17</v>
      </c>
      <c r="BU2" s="13">
        <v>18</v>
      </c>
      <c r="BV2" s="13">
        <v>19</v>
      </c>
      <c r="BW2" s="13">
        <v>20</v>
      </c>
      <c r="BX2" s="13">
        <v>21</v>
      </c>
      <c r="BY2" s="13">
        <v>24</v>
      </c>
      <c r="BZ2" s="13">
        <v>25</v>
      </c>
      <c r="CA2" s="13">
        <v>26</v>
      </c>
      <c r="CB2" s="13">
        <v>27</v>
      </c>
      <c r="CC2" s="13">
        <v>28</v>
      </c>
      <c r="CD2" s="13">
        <v>15</v>
      </c>
      <c r="CE2" s="13">
        <v>16</v>
      </c>
      <c r="CF2" s="13">
        <v>17</v>
      </c>
      <c r="CG2" s="13">
        <v>18</v>
      </c>
      <c r="CH2" s="14">
        <v>19</v>
      </c>
      <c r="CI2" s="27" t="s">
        <v>5</v>
      </c>
      <c r="CJ2" s="27" t="s">
        <v>1</v>
      </c>
      <c r="CK2" s="27" t="s">
        <v>31</v>
      </c>
      <c r="CL2" s="27" t="s">
        <v>33</v>
      </c>
      <c r="CM2" s="27" t="s">
        <v>10</v>
      </c>
      <c r="CN2" s="27" t="s">
        <v>44</v>
      </c>
      <c r="CO2" s="27" t="s">
        <v>28</v>
      </c>
      <c r="CP2" s="27" t="s">
        <v>36</v>
      </c>
      <c r="CQ2" s="27" t="s">
        <v>22</v>
      </c>
      <c r="CR2" s="27" t="s">
        <v>25</v>
      </c>
      <c r="CS2" s="27" t="s">
        <v>39</v>
      </c>
      <c r="CT2" s="27" t="s">
        <v>42</v>
      </c>
      <c r="CU2" s="27" t="s">
        <v>7</v>
      </c>
      <c r="CV2" s="27" t="s">
        <v>57</v>
      </c>
      <c r="CW2" s="27" t="s">
        <v>58</v>
      </c>
      <c r="CX2" s="27" t="s">
        <v>3</v>
      </c>
      <c r="CY2" s="27" t="s">
        <v>61</v>
      </c>
      <c r="CZ2" s="27" t="s">
        <v>17</v>
      </c>
      <c r="DA2" s="27" t="s">
        <v>19</v>
      </c>
      <c r="DB2" s="27" t="s">
        <v>60</v>
      </c>
      <c r="DC2" s="27" t="s">
        <v>65</v>
      </c>
      <c r="DD2" s="27" t="s">
        <v>63</v>
      </c>
    </row>
    <row r="3" spans="1:108" ht="16.2" customHeight="1" x14ac:dyDescent="0.25">
      <c r="A3" s="6" t="s">
        <v>6</v>
      </c>
      <c r="B3" s="19" t="s">
        <v>7</v>
      </c>
      <c r="D3" s="33" t="s">
        <v>4</v>
      </c>
      <c r="E3" s="38"/>
      <c r="F3" s="38"/>
      <c r="G3" s="38"/>
      <c r="H3" s="8"/>
      <c r="I3" s="8"/>
      <c r="J3" s="8"/>
      <c r="K3" s="8"/>
      <c r="L3" s="8" t="s">
        <v>48</v>
      </c>
      <c r="M3" s="8"/>
      <c r="N3" s="8"/>
      <c r="P3" s="8"/>
      <c r="Q3" s="8"/>
      <c r="R3" s="8"/>
      <c r="S3" s="8"/>
      <c r="T3" s="8"/>
      <c r="U3" s="8"/>
      <c r="V3" s="8"/>
      <c r="W3" s="38"/>
      <c r="X3" s="38" t="s">
        <v>74</v>
      </c>
      <c r="Y3" s="38"/>
      <c r="Z3" s="8"/>
      <c r="AA3" s="8"/>
      <c r="AB3" s="8"/>
      <c r="AC3" s="8"/>
      <c r="AD3" s="8" t="s">
        <v>48</v>
      </c>
      <c r="AE3" s="8"/>
      <c r="AF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76</v>
      </c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 t="s">
        <v>92</v>
      </c>
      <c r="CB3" s="8"/>
      <c r="CC3" s="8"/>
      <c r="CD3" s="8"/>
      <c r="CE3" s="8"/>
      <c r="CF3" s="8"/>
      <c r="CG3" s="8"/>
      <c r="CH3" s="9"/>
      <c r="CI3" s="27">
        <f t="shared" ref="CI3:CI25" si="0">COUNTIF(E3:CH3,"МАТ")</f>
        <v>1</v>
      </c>
      <c r="CJ3" s="27">
        <f t="shared" ref="CJ3:CJ28" si="1">COUNTIF(E3:CI3,"РУС")</f>
        <v>2</v>
      </c>
      <c r="CK3" s="27">
        <f t="shared" ref="CK3:CK28" si="2">COUNTIF(E3:CJ3,"АЛГ")</f>
        <v>0</v>
      </c>
      <c r="CL3" s="27">
        <f t="shared" ref="CL3:CL28" si="3">COUNTIF(E3:CK3,"ГЕМ")</f>
        <v>0</v>
      </c>
      <c r="CM3" s="27">
        <f t="shared" ref="CM3:CM28" si="4">COUNTIF(E3:CL3,"ОКР")</f>
        <v>1</v>
      </c>
      <c r="CN3" s="27">
        <f t="shared" ref="CN3:CN28" si="5">COUNTIF(F3:CM3,"БИО")</f>
        <v>0</v>
      </c>
      <c r="CO3" s="27">
        <f t="shared" ref="CO3:CO15" si="6">COUNTIF(G3:CN3,"ГЕО")</f>
        <v>0</v>
      </c>
      <c r="CP3" s="27">
        <f t="shared" ref="CP3:CP28" si="7">COUNTIF(H3:CO3,"ИНФ")</f>
        <v>0</v>
      </c>
      <c r="CQ3" s="27">
        <f t="shared" ref="CQ3:CQ28" si="8">COUNTIF(I3:CP3,"ИСТ")</f>
        <v>0</v>
      </c>
      <c r="CR3" s="27">
        <f t="shared" ref="CR3:CR28" si="9">COUNTIF(J3:CQ3,"ОБЩ")</f>
        <v>0</v>
      </c>
      <c r="CS3" s="27">
        <f t="shared" ref="CS3:CS28" si="10">COUNTIF(K3:CR3,"ФИЗ")</f>
        <v>0</v>
      </c>
      <c r="CT3" s="27">
        <f t="shared" ref="CT3:CT15" si="11">COUNTIF(L3:CS3,"ХИМ")</f>
        <v>0</v>
      </c>
      <c r="CU3" s="27">
        <f t="shared" ref="CU3:CU14" si="12">COUNTIF(M3:CT3,"АНГ")</f>
        <v>1</v>
      </c>
      <c r="CV3" s="27">
        <f t="shared" ref="CV3:CV28" si="13">COUNTIF(N3:CU3,"НЕМ")</f>
        <v>0</v>
      </c>
      <c r="CW3" s="27">
        <f t="shared" ref="CW3:CW28" si="14">COUNTIF(O3:CV3,"ФРА")</f>
        <v>0</v>
      </c>
      <c r="CX3" s="27">
        <f t="shared" ref="CX3:CX28" si="15">COUNTIF(P3:CW3,"ЛИТ")</f>
        <v>0</v>
      </c>
      <c r="CY3" s="27">
        <f t="shared" ref="CY3:CY28" si="16">COUNTIF(Q3:CX3,"ОБЖ")</f>
        <v>0</v>
      </c>
      <c r="CZ3" s="27">
        <f t="shared" ref="CZ3:CZ28" si="17">COUNTIF(R3:CY3,"ФЗР")</f>
        <v>0</v>
      </c>
      <c r="DA3" s="27">
        <f t="shared" ref="DA3:DA28" si="18">COUNTIF(S3:CZ3,"МУЗ")</f>
        <v>0</v>
      </c>
      <c r="DB3" s="27">
        <f t="shared" ref="DB3:DB28" si="19">COUNTIF(T3:DA3,"ТЕХ")</f>
        <v>0</v>
      </c>
      <c r="DC3" s="27">
        <f t="shared" ref="DC3:DC28" si="20">COUNTIF(U3:DB3,"АСТ")</f>
        <v>0</v>
      </c>
      <c r="DD3" s="27">
        <f t="shared" ref="DD3:DD26" si="21">COUNTIF(V3:DC3,"КУБ")</f>
        <v>0</v>
      </c>
    </row>
    <row r="4" spans="1:108" ht="16.2" customHeight="1" x14ac:dyDescent="0.25">
      <c r="A4" s="4" t="s">
        <v>64</v>
      </c>
      <c r="B4" s="19" t="s">
        <v>65</v>
      </c>
      <c r="D4" s="34" t="s">
        <v>8</v>
      </c>
      <c r="E4" s="38"/>
      <c r="F4" s="38"/>
      <c r="G4" s="38"/>
      <c r="H4" s="8"/>
      <c r="I4" s="8"/>
      <c r="J4" s="8"/>
      <c r="K4" s="8"/>
      <c r="L4" s="8" t="s">
        <v>48</v>
      </c>
      <c r="M4" s="8"/>
      <c r="N4" s="8"/>
      <c r="O4" s="8"/>
      <c r="P4" s="8"/>
      <c r="Q4" s="8"/>
      <c r="R4" s="8"/>
      <c r="S4" s="8"/>
      <c r="T4" s="8"/>
      <c r="U4" s="8"/>
      <c r="V4" s="8"/>
      <c r="W4" s="38"/>
      <c r="X4" s="38" t="s">
        <v>74</v>
      </c>
      <c r="Y4" s="38"/>
      <c r="Z4" s="8"/>
      <c r="AA4" s="8"/>
      <c r="AB4" s="8"/>
      <c r="AC4" s="8"/>
      <c r="AD4" s="8" t="s">
        <v>48</v>
      </c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 t="s">
        <v>76</v>
      </c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 t="s">
        <v>92</v>
      </c>
      <c r="CB4" s="8"/>
      <c r="CC4" s="8"/>
      <c r="CD4" s="8"/>
      <c r="CE4" s="8"/>
      <c r="CF4" s="8"/>
      <c r="CG4" s="8"/>
      <c r="CH4" s="9"/>
      <c r="CI4" s="27">
        <f t="shared" si="0"/>
        <v>1</v>
      </c>
      <c r="CJ4" s="27">
        <f t="shared" si="1"/>
        <v>2</v>
      </c>
      <c r="CK4" s="27">
        <f t="shared" si="2"/>
        <v>0</v>
      </c>
      <c r="CL4" s="27">
        <f t="shared" si="3"/>
        <v>0</v>
      </c>
      <c r="CM4" s="27">
        <f t="shared" si="4"/>
        <v>1</v>
      </c>
      <c r="CN4" s="27">
        <f t="shared" si="5"/>
        <v>0</v>
      </c>
      <c r="CO4" s="27">
        <f t="shared" si="6"/>
        <v>0</v>
      </c>
      <c r="CP4" s="27">
        <f t="shared" si="7"/>
        <v>0</v>
      </c>
      <c r="CQ4" s="27">
        <f t="shared" si="8"/>
        <v>0</v>
      </c>
      <c r="CR4" s="27">
        <f t="shared" si="9"/>
        <v>0</v>
      </c>
      <c r="CS4" s="27">
        <f t="shared" si="10"/>
        <v>0</v>
      </c>
      <c r="CT4" s="27">
        <f t="shared" si="11"/>
        <v>0</v>
      </c>
      <c r="CU4" s="27">
        <f t="shared" si="12"/>
        <v>1</v>
      </c>
      <c r="CV4" s="27">
        <f t="shared" si="13"/>
        <v>0</v>
      </c>
      <c r="CW4" s="27">
        <f t="shared" si="14"/>
        <v>0</v>
      </c>
      <c r="CX4" s="27">
        <f t="shared" si="15"/>
        <v>0</v>
      </c>
      <c r="CY4" s="27">
        <f t="shared" si="16"/>
        <v>0</v>
      </c>
      <c r="CZ4" s="27">
        <f t="shared" si="17"/>
        <v>0</v>
      </c>
      <c r="DA4" s="27">
        <f t="shared" si="18"/>
        <v>0</v>
      </c>
      <c r="DB4" s="27">
        <f t="shared" si="19"/>
        <v>0</v>
      </c>
      <c r="DC4" s="27">
        <f t="shared" si="20"/>
        <v>0</v>
      </c>
      <c r="DD4" s="27">
        <f t="shared" si="21"/>
        <v>0</v>
      </c>
    </row>
    <row r="5" spans="1:108" ht="16.2" customHeight="1" x14ac:dyDescent="0.25">
      <c r="A5" s="4" t="s">
        <v>43</v>
      </c>
      <c r="B5" s="19" t="s">
        <v>44</v>
      </c>
      <c r="D5" s="34" t="s">
        <v>11</v>
      </c>
      <c r="E5" s="38"/>
      <c r="F5" s="38"/>
      <c r="G5" s="38"/>
      <c r="H5" s="8"/>
      <c r="I5" s="8"/>
      <c r="J5" s="8"/>
      <c r="K5" s="8"/>
      <c r="L5" s="8" t="s">
        <v>48</v>
      </c>
      <c r="M5" s="8"/>
      <c r="N5" s="8"/>
      <c r="O5" s="8"/>
      <c r="P5" s="8"/>
      <c r="Q5" s="8"/>
      <c r="R5" s="8"/>
      <c r="S5" s="8"/>
      <c r="T5" s="8"/>
      <c r="U5" s="8"/>
      <c r="V5" s="8"/>
      <c r="W5" s="38"/>
      <c r="X5" s="38" t="s">
        <v>74</v>
      </c>
      <c r="Y5" s="38"/>
      <c r="Z5" s="8"/>
      <c r="AA5" s="8"/>
      <c r="AB5" s="8"/>
      <c r="AC5" s="8"/>
      <c r="AD5" s="8" t="s">
        <v>48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 t="s">
        <v>76</v>
      </c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 t="s">
        <v>92</v>
      </c>
      <c r="CB5" s="8"/>
      <c r="CC5" s="8"/>
      <c r="CD5" s="8"/>
      <c r="CE5" s="8"/>
      <c r="CF5" s="8"/>
      <c r="CG5" s="8"/>
      <c r="CH5" s="9"/>
      <c r="CI5" s="27">
        <f t="shared" si="0"/>
        <v>1</v>
      </c>
      <c r="CJ5" s="27">
        <f t="shared" si="1"/>
        <v>2</v>
      </c>
      <c r="CK5" s="27">
        <f t="shared" si="2"/>
        <v>0</v>
      </c>
      <c r="CL5" s="27">
        <f t="shared" si="3"/>
        <v>0</v>
      </c>
      <c r="CM5" s="27">
        <f t="shared" si="4"/>
        <v>1</v>
      </c>
      <c r="CN5" s="27">
        <f t="shared" si="5"/>
        <v>0</v>
      </c>
      <c r="CO5" s="27">
        <f t="shared" si="6"/>
        <v>0</v>
      </c>
      <c r="CP5" s="27">
        <f t="shared" si="7"/>
        <v>0</v>
      </c>
      <c r="CQ5" s="27">
        <f t="shared" si="8"/>
        <v>0</v>
      </c>
      <c r="CR5" s="27">
        <f t="shared" si="9"/>
        <v>0</v>
      </c>
      <c r="CS5" s="27">
        <f t="shared" si="10"/>
        <v>0</v>
      </c>
      <c r="CT5" s="27">
        <f t="shared" si="11"/>
        <v>0</v>
      </c>
      <c r="CU5" s="27">
        <f t="shared" si="12"/>
        <v>1</v>
      </c>
      <c r="CV5" s="27">
        <f t="shared" si="13"/>
        <v>0</v>
      </c>
      <c r="CW5" s="27">
        <f t="shared" si="14"/>
        <v>0</v>
      </c>
      <c r="CX5" s="27">
        <f t="shared" si="15"/>
        <v>0</v>
      </c>
      <c r="CY5" s="27">
        <f t="shared" si="16"/>
        <v>0</v>
      </c>
      <c r="CZ5" s="27">
        <f t="shared" si="17"/>
        <v>0</v>
      </c>
      <c r="DA5" s="27">
        <f t="shared" si="18"/>
        <v>0</v>
      </c>
      <c r="DB5" s="27">
        <f t="shared" si="19"/>
        <v>0</v>
      </c>
      <c r="DC5" s="27">
        <f t="shared" si="20"/>
        <v>0</v>
      </c>
      <c r="DD5" s="27">
        <f t="shared" si="21"/>
        <v>0</v>
      </c>
    </row>
    <row r="6" spans="1:108" ht="16.2" customHeight="1" x14ac:dyDescent="0.25">
      <c r="A6" s="4" t="s">
        <v>27</v>
      </c>
      <c r="B6" s="19" t="s">
        <v>28</v>
      </c>
      <c r="D6" s="34" t="s">
        <v>15</v>
      </c>
      <c r="E6" s="38"/>
      <c r="F6" s="38"/>
      <c r="G6" s="38"/>
      <c r="H6" s="8"/>
      <c r="I6" s="8"/>
      <c r="J6" s="8"/>
      <c r="K6" s="8"/>
      <c r="L6" s="8"/>
      <c r="M6" s="8"/>
      <c r="N6" s="8"/>
      <c r="O6" s="8" t="s">
        <v>48</v>
      </c>
      <c r="P6" s="8"/>
      <c r="Q6" s="8"/>
      <c r="R6" s="8"/>
      <c r="S6" s="8"/>
      <c r="T6" s="8"/>
      <c r="U6" s="8"/>
      <c r="V6" s="8"/>
      <c r="W6" s="38"/>
      <c r="X6" s="38"/>
      <c r="Y6" s="38"/>
      <c r="Z6" s="8" t="s">
        <v>74</v>
      </c>
      <c r="AA6" s="8"/>
      <c r="AB6" s="8"/>
      <c r="AC6" s="8"/>
      <c r="AD6" s="8"/>
      <c r="AE6" s="8"/>
      <c r="AF6" s="8"/>
      <c r="AG6" s="8" t="s">
        <v>48</v>
      </c>
      <c r="AH6" s="8"/>
      <c r="AI6" s="8"/>
      <c r="AJ6" s="8"/>
      <c r="AK6" s="8"/>
      <c r="AL6" s="8"/>
      <c r="AM6" s="8"/>
      <c r="AN6" s="8"/>
      <c r="AO6" s="8"/>
      <c r="AP6" s="8" t="s">
        <v>92</v>
      </c>
      <c r="AQ6" s="8"/>
      <c r="AR6" s="8"/>
      <c r="AS6" s="8"/>
      <c r="AT6" s="8"/>
      <c r="AU6" s="8" t="s">
        <v>76</v>
      </c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9"/>
      <c r="CI6" s="27">
        <f t="shared" si="0"/>
        <v>1</v>
      </c>
      <c r="CJ6" s="27">
        <f t="shared" si="1"/>
        <v>2</v>
      </c>
      <c r="CK6" s="27">
        <f t="shared" si="2"/>
        <v>0</v>
      </c>
      <c r="CL6" s="27">
        <f t="shared" si="3"/>
        <v>0</v>
      </c>
      <c r="CM6" s="27">
        <f t="shared" si="4"/>
        <v>1</v>
      </c>
      <c r="CN6" s="27">
        <f t="shared" si="5"/>
        <v>0</v>
      </c>
      <c r="CO6" s="27">
        <f t="shared" si="6"/>
        <v>0</v>
      </c>
      <c r="CP6" s="27">
        <f t="shared" si="7"/>
        <v>0</v>
      </c>
      <c r="CQ6" s="27">
        <f t="shared" si="8"/>
        <v>0</v>
      </c>
      <c r="CR6" s="27">
        <f t="shared" si="9"/>
        <v>0</v>
      </c>
      <c r="CS6" s="27">
        <f t="shared" si="10"/>
        <v>0</v>
      </c>
      <c r="CT6" s="27">
        <f t="shared" si="11"/>
        <v>0</v>
      </c>
      <c r="CU6" s="27">
        <f t="shared" si="12"/>
        <v>1</v>
      </c>
      <c r="CV6" s="27">
        <f t="shared" si="13"/>
        <v>0</v>
      </c>
      <c r="CW6" s="27">
        <f t="shared" si="14"/>
        <v>0</v>
      </c>
      <c r="CX6" s="27">
        <f t="shared" si="15"/>
        <v>0</v>
      </c>
      <c r="CY6" s="27">
        <f t="shared" si="16"/>
        <v>0</v>
      </c>
      <c r="CZ6" s="27">
        <f t="shared" si="17"/>
        <v>0</v>
      </c>
      <c r="DA6" s="27">
        <f t="shared" si="18"/>
        <v>0</v>
      </c>
      <c r="DB6" s="27">
        <f t="shared" si="19"/>
        <v>0</v>
      </c>
      <c r="DC6" s="27">
        <f t="shared" si="20"/>
        <v>0</v>
      </c>
      <c r="DD6" s="27">
        <f t="shared" si="21"/>
        <v>0</v>
      </c>
    </row>
    <row r="7" spans="1:108" ht="16.2" customHeight="1" x14ac:dyDescent="0.3">
      <c r="A7" s="4" t="s">
        <v>55</v>
      </c>
      <c r="B7" s="19" t="s">
        <v>33</v>
      </c>
      <c r="C7" s="1" t="s">
        <v>14</v>
      </c>
      <c r="D7" s="34" t="s">
        <v>18</v>
      </c>
      <c r="E7" s="38"/>
      <c r="F7" s="38"/>
      <c r="G7" s="38"/>
      <c r="H7" s="8"/>
      <c r="I7" s="8"/>
      <c r="J7" s="8"/>
      <c r="K7" s="8"/>
      <c r="L7" s="8"/>
      <c r="M7" s="8"/>
      <c r="N7" s="8"/>
      <c r="O7" s="8" t="s">
        <v>48</v>
      </c>
      <c r="P7" s="8"/>
      <c r="Q7" s="8"/>
      <c r="R7" s="8"/>
      <c r="S7" s="8"/>
      <c r="T7" s="8"/>
      <c r="U7" s="8"/>
      <c r="V7" s="8"/>
      <c r="W7" s="38"/>
      <c r="X7" s="38"/>
      <c r="Y7" s="38"/>
      <c r="Z7" s="8" t="s">
        <v>74</v>
      </c>
      <c r="AA7" s="8"/>
      <c r="AB7" s="8"/>
      <c r="AC7" s="8"/>
      <c r="AD7" s="8"/>
      <c r="AE7" s="8"/>
      <c r="AF7" s="8"/>
      <c r="AG7" s="8" t="s">
        <v>48</v>
      </c>
      <c r="AH7" s="8"/>
      <c r="AI7" s="8"/>
      <c r="AJ7" s="8"/>
      <c r="AK7" s="8"/>
      <c r="AL7" s="8"/>
      <c r="AM7" s="8"/>
      <c r="AN7" s="8"/>
      <c r="AO7" s="8"/>
      <c r="AP7" s="8" t="s">
        <v>92</v>
      </c>
      <c r="AQ7" s="8"/>
      <c r="AR7" s="8"/>
      <c r="AS7" s="8"/>
      <c r="AT7" s="8"/>
      <c r="AU7" s="8" t="s">
        <v>76</v>
      </c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9"/>
      <c r="CI7" s="27">
        <f t="shared" si="0"/>
        <v>1</v>
      </c>
      <c r="CJ7" s="27">
        <f t="shared" si="1"/>
        <v>2</v>
      </c>
      <c r="CK7" s="27">
        <f t="shared" si="2"/>
        <v>0</v>
      </c>
      <c r="CL7" s="27">
        <f t="shared" si="3"/>
        <v>0</v>
      </c>
      <c r="CM7" s="27">
        <f t="shared" si="4"/>
        <v>1</v>
      </c>
      <c r="CN7" s="27">
        <f t="shared" si="5"/>
        <v>0</v>
      </c>
      <c r="CO7" s="27">
        <f t="shared" si="6"/>
        <v>0</v>
      </c>
      <c r="CP7" s="27">
        <f t="shared" si="7"/>
        <v>0</v>
      </c>
      <c r="CQ7" s="27">
        <f t="shared" si="8"/>
        <v>0</v>
      </c>
      <c r="CR7" s="27">
        <f t="shared" si="9"/>
        <v>0</v>
      </c>
      <c r="CS7" s="27">
        <f t="shared" si="10"/>
        <v>0</v>
      </c>
      <c r="CT7" s="27">
        <f t="shared" si="11"/>
        <v>0</v>
      </c>
      <c r="CU7" s="27">
        <f t="shared" si="12"/>
        <v>1</v>
      </c>
      <c r="CV7" s="27">
        <f t="shared" si="13"/>
        <v>0</v>
      </c>
      <c r="CW7" s="27">
        <f t="shared" si="14"/>
        <v>0</v>
      </c>
      <c r="CX7" s="27">
        <f t="shared" si="15"/>
        <v>0</v>
      </c>
      <c r="CY7" s="27">
        <f t="shared" si="16"/>
        <v>0</v>
      </c>
      <c r="CZ7" s="27">
        <f t="shared" si="17"/>
        <v>0</v>
      </c>
      <c r="DA7" s="27">
        <f t="shared" si="18"/>
        <v>0</v>
      </c>
      <c r="DB7" s="27">
        <f t="shared" si="19"/>
        <v>0</v>
      </c>
      <c r="DC7" s="27">
        <f t="shared" si="20"/>
        <v>0</v>
      </c>
      <c r="DD7" s="27">
        <f t="shared" si="21"/>
        <v>0</v>
      </c>
    </row>
    <row r="8" spans="1:108" ht="16.2" customHeight="1" x14ac:dyDescent="0.3">
      <c r="A8" s="4" t="s">
        <v>13</v>
      </c>
      <c r="B8" s="19" t="s">
        <v>13</v>
      </c>
      <c r="C8" s="1"/>
      <c r="D8" s="34" t="s">
        <v>20</v>
      </c>
      <c r="E8" s="38"/>
      <c r="F8" s="38"/>
      <c r="G8" s="38"/>
      <c r="H8" s="8"/>
      <c r="I8" s="8"/>
      <c r="J8" s="8"/>
      <c r="K8" s="8"/>
      <c r="L8" s="8"/>
      <c r="M8" s="8"/>
      <c r="N8" s="8"/>
      <c r="O8" s="8" t="s">
        <v>48</v>
      </c>
      <c r="P8" s="8"/>
      <c r="Q8" s="8"/>
      <c r="R8" s="8"/>
      <c r="S8" s="8"/>
      <c r="T8" s="8"/>
      <c r="U8" s="8"/>
      <c r="V8" s="8"/>
      <c r="W8" s="38"/>
      <c r="X8" s="38"/>
      <c r="Y8" s="38"/>
      <c r="Z8" s="8" t="s">
        <v>74</v>
      </c>
      <c r="AA8" s="8"/>
      <c r="AB8" s="8"/>
      <c r="AC8" s="8"/>
      <c r="AD8" s="8"/>
      <c r="AE8" s="8"/>
      <c r="AF8" s="8"/>
      <c r="AG8" s="8" t="s">
        <v>48</v>
      </c>
      <c r="AH8" s="8"/>
      <c r="AI8" s="8"/>
      <c r="AJ8" s="8"/>
      <c r="AK8" s="8"/>
      <c r="AL8" s="8"/>
      <c r="AM8" s="8"/>
      <c r="AN8" s="8"/>
      <c r="AO8" s="8"/>
      <c r="AP8" s="8" t="s">
        <v>92</v>
      </c>
      <c r="AQ8" s="8"/>
      <c r="AR8" s="8"/>
      <c r="AS8" s="8"/>
      <c r="AT8" s="8"/>
      <c r="AU8" s="8" t="s">
        <v>76</v>
      </c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9"/>
      <c r="CI8" s="27">
        <f t="shared" si="0"/>
        <v>1</v>
      </c>
      <c r="CJ8" s="27">
        <f t="shared" si="1"/>
        <v>2</v>
      </c>
      <c r="CK8" s="27">
        <f t="shared" si="2"/>
        <v>0</v>
      </c>
      <c r="CL8" s="27">
        <f t="shared" si="3"/>
        <v>0</v>
      </c>
      <c r="CM8" s="27">
        <f t="shared" si="4"/>
        <v>1</v>
      </c>
      <c r="CN8" s="27">
        <f t="shared" si="5"/>
        <v>0</v>
      </c>
      <c r="CO8" s="27">
        <f t="shared" si="6"/>
        <v>0</v>
      </c>
      <c r="CP8" s="27">
        <f t="shared" si="7"/>
        <v>0</v>
      </c>
      <c r="CQ8" s="27">
        <f t="shared" si="8"/>
        <v>0</v>
      </c>
      <c r="CR8" s="27">
        <f t="shared" si="9"/>
        <v>0</v>
      </c>
      <c r="CS8" s="27">
        <f t="shared" si="10"/>
        <v>0</v>
      </c>
      <c r="CT8" s="27">
        <f t="shared" si="11"/>
        <v>0</v>
      </c>
      <c r="CU8" s="27">
        <f t="shared" si="12"/>
        <v>1</v>
      </c>
      <c r="CV8" s="27">
        <f t="shared" si="13"/>
        <v>0</v>
      </c>
      <c r="CW8" s="27">
        <f t="shared" si="14"/>
        <v>0</v>
      </c>
      <c r="CX8" s="27">
        <f t="shared" si="15"/>
        <v>0</v>
      </c>
      <c r="CY8" s="27">
        <f t="shared" si="16"/>
        <v>0</v>
      </c>
      <c r="CZ8" s="27">
        <f t="shared" si="17"/>
        <v>0</v>
      </c>
      <c r="DA8" s="27">
        <f t="shared" si="18"/>
        <v>0</v>
      </c>
      <c r="DB8" s="27">
        <f t="shared" si="19"/>
        <v>0</v>
      </c>
      <c r="DC8" s="27">
        <f t="shared" si="20"/>
        <v>0</v>
      </c>
      <c r="DD8" s="27">
        <f t="shared" si="21"/>
        <v>0</v>
      </c>
    </row>
    <row r="9" spans="1:108" ht="16.2" customHeight="1" x14ac:dyDescent="0.25">
      <c r="A9" s="4" t="s">
        <v>35</v>
      </c>
      <c r="B9" s="19" t="s">
        <v>36</v>
      </c>
      <c r="D9" s="34" t="s">
        <v>23</v>
      </c>
      <c r="E9" s="38"/>
      <c r="F9" s="38"/>
      <c r="G9" s="38"/>
      <c r="H9" s="8"/>
      <c r="I9" s="8"/>
      <c r="J9" s="8"/>
      <c r="K9" s="8"/>
      <c r="L9" s="8"/>
      <c r="M9" s="8" t="s">
        <v>48</v>
      </c>
      <c r="N9" s="8"/>
      <c r="O9" s="8"/>
      <c r="P9" s="8"/>
      <c r="Q9" s="8"/>
      <c r="R9" s="8"/>
      <c r="S9" s="8"/>
      <c r="T9" s="8"/>
      <c r="U9" s="8"/>
      <c r="V9" s="8"/>
      <c r="W9" s="38"/>
      <c r="X9" s="38"/>
      <c r="Y9" s="38"/>
      <c r="Z9" s="8"/>
      <c r="AA9" s="8"/>
      <c r="AB9" s="8"/>
      <c r="AC9" s="8" t="s">
        <v>74</v>
      </c>
      <c r="AD9" s="8"/>
      <c r="AE9" s="8" t="s">
        <v>48</v>
      </c>
      <c r="AF9" s="8"/>
      <c r="AG9" s="8"/>
      <c r="AH9" s="8"/>
      <c r="AI9" s="8"/>
      <c r="AJ9" s="8"/>
      <c r="AK9" s="8" t="s">
        <v>92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 t="s">
        <v>76</v>
      </c>
      <c r="BR9" s="8"/>
      <c r="BS9" s="8"/>
      <c r="BT9" s="8"/>
      <c r="BU9" s="8" t="s">
        <v>48</v>
      </c>
      <c r="BV9" s="8"/>
      <c r="BW9" s="8" t="s">
        <v>48</v>
      </c>
      <c r="BX9" s="8"/>
      <c r="BY9" s="8"/>
      <c r="BZ9" s="8"/>
      <c r="CA9" s="8"/>
      <c r="CB9" s="8" t="s">
        <v>74</v>
      </c>
      <c r="CC9" s="8"/>
      <c r="CD9" s="8"/>
      <c r="CE9" s="8"/>
      <c r="CF9" s="8"/>
      <c r="CG9" s="8"/>
      <c r="CH9" s="9"/>
      <c r="CI9" s="27">
        <f t="shared" si="0"/>
        <v>2</v>
      </c>
      <c r="CJ9" s="27">
        <f t="shared" si="1"/>
        <v>4</v>
      </c>
      <c r="CK9" s="27">
        <f t="shared" si="2"/>
        <v>0</v>
      </c>
      <c r="CL9" s="27">
        <f t="shared" si="3"/>
        <v>0</v>
      </c>
      <c r="CM9" s="27">
        <f t="shared" si="4"/>
        <v>1</v>
      </c>
      <c r="CN9" s="27">
        <f t="shared" si="5"/>
        <v>0</v>
      </c>
      <c r="CO9" s="27">
        <f t="shared" si="6"/>
        <v>0</v>
      </c>
      <c r="CP9" s="27">
        <f t="shared" si="7"/>
        <v>0</v>
      </c>
      <c r="CQ9" s="27">
        <f t="shared" si="8"/>
        <v>0</v>
      </c>
      <c r="CR9" s="27">
        <f t="shared" si="9"/>
        <v>0</v>
      </c>
      <c r="CS9" s="27">
        <f t="shared" si="10"/>
        <v>0</v>
      </c>
      <c r="CT9" s="27">
        <f t="shared" si="11"/>
        <v>0</v>
      </c>
      <c r="CU9" s="27">
        <f t="shared" si="12"/>
        <v>1</v>
      </c>
      <c r="CV9" s="27">
        <f t="shared" si="13"/>
        <v>0</v>
      </c>
      <c r="CW9" s="27">
        <f t="shared" si="14"/>
        <v>0</v>
      </c>
      <c r="CX9" s="27">
        <f t="shared" si="15"/>
        <v>0</v>
      </c>
      <c r="CY9" s="27">
        <f t="shared" si="16"/>
        <v>0</v>
      </c>
      <c r="CZ9" s="27">
        <f t="shared" si="17"/>
        <v>0</v>
      </c>
      <c r="DA9" s="27">
        <f t="shared" si="18"/>
        <v>0</v>
      </c>
      <c r="DB9" s="27">
        <f t="shared" si="19"/>
        <v>0</v>
      </c>
      <c r="DC9" s="27">
        <f t="shared" si="20"/>
        <v>0</v>
      </c>
      <c r="DD9" s="27">
        <f t="shared" si="21"/>
        <v>0</v>
      </c>
    </row>
    <row r="10" spans="1:108" ht="16.2" customHeight="1" x14ac:dyDescent="0.3">
      <c r="A10" s="4" t="s">
        <v>21</v>
      </c>
      <c r="B10" s="19" t="s">
        <v>22</v>
      </c>
      <c r="C10" s="1"/>
      <c r="D10" s="34" t="s">
        <v>26</v>
      </c>
      <c r="E10" s="38"/>
      <c r="F10" s="38"/>
      <c r="G10" s="38"/>
      <c r="H10" s="8"/>
      <c r="I10" s="8"/>
      <c r="J10" s="8"/>
      <c r="K10" s="8"/>
      <c r="L10" s="8"/>
      <c r="M10" s="8" t="s">
        <v>48</v>
      </c>
      <c r="N10" s="8"/>
      <c r="O10" s="8"/>
      <c r="P10" s="8"/>
      <c r="Q10" s="8"/>
      <c r="R10" s="8"/>
      <c r="S10" s="8"/>
      <c r="T10" s="8"/>
      <c r="U10" s="8"/>
      <c r="V10" s="8"/>
      <c r="W10" s="38"/>
      <c r="X10" s="38"/>
      <c r="Y10" s="38"/>
      <c r="Z10" s="8"/>
      <c r="AA10" s="8"/>
      <c r="AB10" s="8"/>
      <c r="AC10" s="8" t="s">
        <v>74</v>
      </c>
      <c r="AD10" s="8"/>
      <c r="AE10" s="8" t="s">
        <v>48</v>
      </c>
      <c r="AF10" s="8"/>
      <c r="AG10" s="8"/>
      <c r="AH10" s="8"/>
      <c r="AI10" s="8"/>
      <c r="AJ10" s="8"/>
      <c r="AK10" s="8" t="s">
        <v>92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 t="s">
        <v>76</v>
      </c>
      <c r="BR10" s="8"/>
      <c r="BS10" s="8"/>
      <c r="BT10" s="8"/>
      <c r="BU10" s="8" t="s">
        <v>48</v>
      </c>
      <c r="BV10" s="8"/>
      <c r="BW10" s="8" t="s">
        <v>48</v>
      </c>
      <c r="BX10" s="8"/>
      <c r="BY10" s="8"/>
      <c r="BZ10" s="8"/>
      <c r="CA10" s="8"/>
      <c r="CB10" s="8" t="s">
        <v>74</v>
      </c>
      <c r="CC10" s="8"/>
      <c r="CD10" s="8"/>
      <c r="CE10" s="8"/>
      <c r="CF10" s="8"/>
      <c r="CG10" s="8"/>
      <c r="CH10" s="9"/>
      <c r="CI10" s="27">
        <f t="shared" si="0"/>
        <v>2</v>
      </c>
      <c r="CJ10" s="27">
        <f t="shared" si="1"/>
        <v>4</v>
      </c>
      <c r="CK10" s="27">
        <f t="shared" si="2"/>
        <v>0</v>
      </c>
      <c r="CL10" s="27">
        <f t="shared" si="3"/>
        <v>0</v>
      </c>
      <c r="CM10" s="27">
        <f t="shared" si="4"/>
        <v>1</v>
      </c>
      <c r="CN10" s="27">
        <f t="shared" si="5"/>
        <v>0</v>
      </c>
      <c r="CO10" s="27">
        <f t="shared" si="6"/>
        <v>0</v>
      </c>
      <c r="CP10" s="27">
        <f t="shared" si="7"/>
        <v>0</v>
      </c>
      <c r="CQ10" s="27">
        <f t="shared" si="8"/>
        <v>0</v>
      </c>
      <c r="CR10" s="27">
        <f t="shared" si="9"/>
        <v>0</v>
      </c>
      <c r="CS10" s="27">
        <f t="shared" si="10"/>
        <v>0</v>
      </c>
      <c r="CT10" s="27">
        <f t="shared" si="11"/>
        <v>0</v>
      </c>
      <c r="CU10" s="27">
        <f t="shared" si="12"/>
        <v>1</v>
      </c>
      <c r="CV10" s="27">
        <f t="shared" si="13"/>
        <v>0</v>
      </c>
      <c r="CW10" s="27">
        <f t="shared" si="14"/>
        <v>0</v>
      </c>
      <c r="CX10" s="27">
        <f t="shared" si="15"/>
        <v>0</v>
      </c>
      <c r="CY10" s="27">
        <f t="shared" si="16"/>
        <v>0</v>
      </c>
      <c r="CZ10" s="27">
        <f t="shared" si="17"/>
        <v>0</v>
      </c>
      <c r="DA10" s="27">
        <f t="shared" si="18"/>
        <v>0</v>
      </c>
      <c r="DB10" s="27">
        <f t="shared" si="19"/>
        <v>0</v>
      </c>
      <c r="DC10" s="27">
        <f t="shared" si="20"/>
        <v>0</v>
      </c>
      <c r="DD10" s="27">
        <f t="shared" si="21"/>
        <v>0</v>
      </c>
    </row>
    <row r="11" spans="1:108" ht="16.2" customHeight="1" x14ac:dyDescent="0.25">
      <c r="A11" s="4" t="s">
        <v>62</v>
      </c>
      <c r="B11" s="19" t="s">
        <v>63</v>
      </c>
      <c r="D11" s="34" t="s">
        <v>29</v>
      </c>
      <c r="E11" s="38"/>
      <c r="F11" s="38"/>
      <c r="G11" s="38"/>
      <c r="H11" s="8"/>
      <c r="I11" s="8"/>
      <c r="J11" s="8"/>
      <c r="K11" s="8"/>
      <c r="L11" s="8"/>
      <c r="M11" s="8" t="s">
        <v>48</v>
      </c>
      <c r="N11" s="8"/>
      <c r="O11" s="8"/>
      <c r="P11" s="8"/>
      <c r="Q11" s="8"/>
      <c r="R11" s="8"/>
      <c r="S11" s="8"/>
      <c r="T11" s="8"/>
      <c r="U11" s="8"/>
      <c r="V11" s="8"/>
      <c r="W11" s="38"/>
      <c r="X11" s="38"/>
      <c r="Y11" s="38"/>
      <c r="Z11" s="8"/>
      <c r="AA11" s="8"/>
      <c r="AB11" s="8"/>
      <c r="AC11" s="8" t="s">
        <v>74</v>
      </c>
      <c r="AD11" s="8"/>
      <c r="AE11" s="8" t="s">
        <v>48</v>
      </c>
      <c r="AF11" s="8"/>
      <c r="AG11" s="8"/>
      <c r="AH11" s="8"/>
      <c r="AI11" s="8"/>
      <c r="AJ11" s="8"/>
      <c r="AK11" s="8" t="s">
        <v>92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 t="s">
        <v>76</v>
      </c>
      <c r="BR11" s="8"/>
      <c r="BS11" s="8"/>
      <c r="BT11" s="8"/>
      <c r="BU11" s="8" t="s">
        <v>48</v>
      </c>
      <c r="BV11" s="8"/>
      <c r="BW11" s="8" t="s">
        <v>48</v>
      </c>
      <c r="BX11" s="8"/>
      <c r="BY11" s="8"/>
      <c r="BZ11" s="8"/>
      <c r="CA11" s="8"/>
      <c r="CB11" s="8" t="s">
        <v>74</v>
      </c>
      <c r="CC11" s="8"/>
      <c r="CD11" s="8"/>
      <c r="CE11" s="8"/>
      <c r="CF11" s="8"/>
      <c r="CG11" s="8"/>
      <c r="CH11" s="9"/>
      <c r="CI11" s="27">
        <f t="shared" si="0"/>
        <v>2</v>
      </c>
      <c r="CJ11" s="27">
        <f t="shared" si="1"/>
        <v>4</v>
      </c>
      <c r="CK11" s="27">
        <f t="shared" si="2"/>
        <v>0</v>
      </c>
      <c r="CL11" s="27">
        <f t="shared" si="3"/>
        <v>0</v>
      </c>
      <c r="CM11" s="27">
        <f t="shared" si="4"/>
        <v>1</v>
      </c>
      <c r="CN11" s="27">
        <f t="shared" si="5"/>
        <v>0</v>
      </c>
      <c r="CO11" s="27">
        <f t="shared" si="6"/>
        <v>0</v>
      </c>
      <c r="CP11" s="27">
        <f t="shared" si="7"/>
        <v>0</v>
      </c>
      <c r="CQ11" s="27">
        <f t="shared" si="8"/>
        <v>0</v>
      </c>
      <c r="CR11" s="27">
        <f t="shared" si="9"/>
        <v>0</v>
      </c>
      <c r="CS11" s="27">
        <f t="shared" si="10"/>
        <v>0</v>
      </c>
      <c r="CT11" s="27">
        <f t="shared" si="11"/>
        <v>0</v>
      </c>
      <c r="CU11" s="27">
        <f t="shared" si="12"/>
        <v>1</v>
      </c>
      <c r="CV11" s="27">
        <f t="shared" si="13"/>
        <v>0</v>
      </c>
      <c r="CW11" s="27">
        <f t="shared" si="14"/>
        <v>0</v>
      </c>
      <c r="CX11" s="27">
        <f t="shared" si="15"/>
        <v>0</v>
      </c>
      <c r="CY11" s="27">
        <f t="shared" si="16"/>
        <v>0</v>
      </c>
      <c r="CZ11" s="27">
        <f t="shared" si="17"/>
        <v>0</v>
      </c>
      <c r="DA11" s="27">
        <f t="shared" si="18"/>
        <v>0</v>
      </c>
      <c r="DB11" s="27">
        <f t="shared" si="19"/>
        <v>0</v>
      </c>
      <c r="DC11" s="27">
        <f t="shared" si="20"/>
        <v>0</v>
      </c>
      <c r="DD11" s="27">
        <f t="shared" si="21"/>
        <v>0</v>
      </c>
    </row>
    <row r="12" spans="1:108" ht="19.2" customHeight="1" x14ac:dyDescent="0.25">
      <c r="A12" s="4" t="s">
        <v>2</v>
      </c>
      <c r="B12" s="19" t="s">
        <v>3</v>
      </c>
      <c r="D12" s="34" t="s">
        <v>32</v>
      </c>
      <c r="E12" s="38"/>
      <c r="F12" s="38"/>
      <c r="G12" s="38"/>
      <c r="H12" s="8"/>
      <c r="I12" s="8" t="s">
        <v>48</v>
      </c>
      <c r="J12" s="8"/>
      <c r="K12" s="8"/>
      <c r="L12" s="8"/>
      <c r="M12" s="8"/>
      <c r="N12" s="8"/>
      <c r="O12" s="8"/>
      <c r="P12" s="8"/>
      <c r="Q12" s="8"/>
      <c r="R12" s="23" t="s">
        <v>81</v>
      </c>
      <c r="S12" s="23"/>
      <c r="T12" s="23"/>
      <c r="U12" s="23"/>
      <c r="V12" s="23"/>
      <c r="W12" s="38"/>
      <c r="X12" s="38"/>
      <c r="Y12" s="38"/>
      <c r="Z12" s="8"/>
      <c r="AA12" s="8" t="s">
        <v>48</v>
      </c>
      <c r="AB12" s="8"/>
      <c r="AC12" s="8"/>
      <c r="AD12" s="8" t="s">
        <v>74</v>
      </c>
      <c r="AE12" s="8"/>
      <c r="AF12" s="8"/>
      <c r="AG12" s="8"/>
      <c r="AH12" s="8"/>
      <c r="AI12" s="8"/>
      <c r="AJ12" s="23"/>
      <c r="AK12" s="23"/>
      <c r="AL12" s="23"/>
      <c r="AM12" s="23"/>
      <c r="AN12" s="23"/>
      <c r="AO12" s="8"/>
      <c r="AP12" s="8"/>
      <c r="AQ12" s="8"/>
      <c r="AR12" s="8"/>
      <c r="AS12" s="8"/>
      <c r="AT12" s="8"/>
      <c r="AU12" s="8"/>
      <c r="AV12" s="8" t="s">
        <v>92</v>
      </c>
      <c r="AW12" s="8"/>
      <c r="AX12" s="8"/>
      <c r="AY12" s="8"/>
      <c r="AZ12" s="8"/>
      <c r="BA12" s="8"/>
      <c r="BB12" s="8"/>
      <c r="BC12" s="8"/>
      <c r="BD12" s="8"/>
      <c r="BE12" s="8"/>
      <c r="BF12" s="8" t="s">
        <v>83</v>
      </c>
      <c r="BG12" s="8"/>
      <c r="BH12" s="8" t="s">
        <v>81</v>
      </c>
      <c r="BI12" s="8"/>
      <c r="BJ12" s="8"/>
      <c r="BK12" s="8" t="s">
        <v>74</v>
      </c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 t="s">
        <v>48</v>
      </c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9"/>
      <c r="CI12" s="27">
        <f t="shared" si="0"/>
        <v>2</v>
      </c>
      <c r="CJ12" s="27">
        <f t="shared" si="1"/>
        <v>3</v>
      </c>
      <c r="CK12" s="27">
        <f t="shared" si="2"/>
        <v>0</v>
      </c>
      <c r="CL12" s="27">
        <f t="shared" si="3"/>
        <v>0</v>
      </c>
      <c r="CM12" s="27">
        <f t="shared" si="4"/>
        <v>0</v>
      </c>
      <c r="CN12" s="27">
        <f t="shared" si="5"/>
        <v>1</v>
      </c>
      <c r="CO12" s="27">
        <f t="shared" si="6"/>
        <v>0</v>
      </c>
      <c r="CP12" s="27">
        <f t="shared" si="7"/>
        <v>0</v>
      </c>
      <c r="CQ12" s="27">
        <f t="shared" si="8"/>
        <v>2</v>
      </c>
      <c r="CR12" s="27">
        <f t="shared" si="9"/>
        <v>0</v>
      </c>
      <c r="CS12" s="27">
        <f t="shared" si="10"/>
        <v>0</v>
      </c>
      <c r="CT12" s="27">
        <f t="shared" si="11"/>
        <v>0</v>
      </c>
      <c r="CU12" s="27">
        <f t="shared" si="12"/>
        <v>1</v>
      </c>
      <c r="CV12" s="27">
        <f t="shared" si="13"/>
        <v>0</v>
      </c>
      <c r="CW12" s="27">
        <f t="shared" si="14"/>
        <v>0</v>
      </c>
      <c r="CX12" s="27">
        <f t="shared" si="15"/>
        <v>0</v>
      </c>
      <c r="CY12" s="27">
        <f t="shared" si="16"/>
        <v>0</v>
      </c>
      <c r="CZ12" s="27">
        <f t="shared" si="17"/>
        <v>0</v>
      </c>
      <c r="DA12" s="27">
        <f t="shared" si="18"/>
        <v>0</v>
      </c>
      <c r="DB12" s="27">
        <f t="shared" si="19"/>
        <v>0</v>
      </c>
      <c r="DC12" s="27">
        <f t="shared" si="20"/>
        <v>0</v>
      </c>
      <c r="DD12" s="27">
        <f t="shared" si="21"/>
        <v>0</v>
      </c>
    </row>
    <row r="13" spans="1:108" ht="16.2" customHeight="1" x14ac:dyDescent="0.25">
      <c r="A13" s="4" t="s">
        <v>12</v>
      </c>
      <c r="B13" s="19" t="s">
        <v>5</v>
      </c>
      <c r="D13" s="34" t="s">
        <v>34</v>
      </c>
      <c r="E13" s="38"/>
      <c r="F13" s="38"/>
      <c r="G13" s="38"/>
      <c r="H13" s="8"/>
      <c r="I13" s="8"/>
      <c r="J13" s="8" t="s">
        <v>48</v>
      </c>
      <c r="K13" s="8"/>
      <c r="L13" s="8"/>
      <c r="M13" s="8"/>
      <c r="N13" s="8"/>
      <c r="O13" s="44"/>
      <c r="P13" s="8"/>
      <c r="Q13" s="9"/>
      <c r="R13" s="25"/>
      <c r="S13" s="25" t="s">
        <v>81</v>
      </c>
      <c r="T13" s="25"/>
      <c r="U13" s="25"/>
      <c r="V13" s="25"/>
      <c r="W13" s="38"/>
      <c r="X13" s="38"/>
      <c r="Y13" s="38"/>
      <c r="Z13" s="8"/>
      <c r="AA13" s="8"/>
      <c r="AB13" s="8" t="s">
        <v>48</v>
      </c>
      <c r="AC13" s="8"/>
      <c r="AD13" s="8"/>
      <c r="AE13" s="8"/>
      <c r="AF13" s="8" t="s">
        <v>74</v>
      </c>
      <c r="AG13" s="44"/>
      <c r="AH13" s="8"/>
      <c r="AI13" s="9"/>
      <c r="AJ13" s="25"/>
      <c r="AK13" s="25"/>
      <c r="AL13" s="25"/>
      <c r="AM13" s="25"/>
      <c r="AN13" s="25"/>
      <c r="AO13" s="8"/>
      <c r="AP13" s="8"/>
      <c r="AQ13" s="8"/>
      <c r="AR13" s="8"/>
      <c r="AS13" s="8"/>
      <c r="AT13" s="8"/>
      <c r="AU13" s="8"/>
      <c r="AV13" s="8" t="s">
        <v>92</v>
      </c>
      <c r="AW13" s="8"/>
      <c r="AX13" s="8"/>
      <c r="AY13" s="8"/>
      <c r="AZ13" s="8"/>
      <c r="BA13" s="8"/>
      <c r="BB13" s="8"/>
      <c r="BC13" s="8"/>
      <c r="BD13" s="8"/>
      <c r="BE13" s="8"/>
      <c r="BF13" s="8" t="s">
        <v>83</v>
      </c>
      <c r="BG13" s="8"/>
      <c r="BH13" s="8" t="s">
        <v>81</v>
      </c>
      <c r="BI13" s="8"/>
      <c r="BJ13" s="8"/>
      <c r="BK13" s="8" t="s">
        <v>74</v>
      </c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 t="s">
        <v>48</v>
      </c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9"/>
      <c r="CI13" s="27">
        <f t="shared" si="0"/>
        <v>2</v>
      </c>
      <c r="CJ13" s="27">
        <f t="shared" si="1"/>
        <v>3</v>
      </c>
      <c r="CK13" s="27">
        <f t="shared" si="2"/>
        <v>0</v>
      </c>
      <c r="CL13" s="27">
        <f t="shared" si="3"/>
        <v>0</v>
      </c>
      <c r="CM13" s="27">
        <f t="shared" si="4"/>
        <v>0</v>
      </c>
      <c r="CN13" s="27">
        <f t="shared" si="5"/>
        <v>1</v>
      </c>
      <c r="CO13" s="27">
        <f t="shared" si="6"/>
        <v>0</v>
      </c>
      <c r="CP13" s="27">
        <f t="shared" si="7"/>
        <v>0</v>
      </c>
      <c r="CQ13" s="27">
        <f t="shared" si="8"/>
        <v>2</v>
      </c>
      <c r="CR13" s="27">
        <f t="shared" si="9"/>
        <v>0</v>
      </c>
      <c r="CS13" s="27">
        <f t="shared" si="10"/>
        <v>0</v>
      </c>
      <c r="CT13" s="27">
        <f t="shared" si="11"/>
        <v>0</v>
      </c>
      <c r="CU13" s="27">
        <f t="shared" si="12"/>
        <v>1</v>
      </c>
      <c r="CV13" s="27">
        <f t="shared" si="13"/>
        <v>0</v>
      </c>
      <c r="CW13" s="27">
        <f t="shared" si="14"/>
        <v>0</v>
      </c>
      <c r="CX13" s="27">
        <f t="shared" si="15"/>
        <v>0</v>
      </c>
      <c r="CY13" s="27">
        <f t="shared" si="16"/>
        <v>0</v>
      </c>
      <c r="CZ13" s="27">
        <f t="shared" si="17"/>
        <v>0</v>
      </c>
      <c r="DA13" s="27">
        <f t="shared" si="18"/>
        <v>0</v>
      </c>
      <c r="DB13" s="27">
        <f t="shared" si="19"/>
        <v>0</v>
      </c>
      <c r="DC13" s="27">
        <f t="shared" si="20"/>
        <v>0</v>
      </c>
      <c r="DD13" s="27">
        <f t="shared" si="21"/>
        <v>0</v>
      </c>
    </row>
    <row r="14" spans="1:108" ht="16.2" customHeight="1" x14ac:dyDescent="0.25">
      <c r="A14" s="4" t="s">
        <v>56</v>
      </c>
      <c r="B14" s="19" t="s">
        <v>19</v>
      </c>
      <c r="D14" s="34" t="s">
        <v>37</v>
      </c>
      <c r="E14" s="38"/>
      <c r="F14" s="38"/>
      <c r="G14" s="38"/>
      <c r="H14" s="8"/>
      <c r="I14" s="8"/>
      <c r="J14" s="8"/>
      <c r="K14" s="8"/>
      <c r="L14" s="8"/>
      <c r="M14" s="23"/>
      <c r="N14" s="8"/>
      <c r="O14" s="44"/>
      <c r="P14" s="8"/>
      <c r="Q14" s="9" t="s">
        <v>48</v>
      </c>
      <c r="R14" s="25"/>
      <c r="S14" s="25"/>
      <c r="T14" s="25"/>
      <c r="U14" s="25"/>
      <c r="V14" s="25"/>
      <c r="W14" s="38"/>
      <c r="X14" s="38"/>
      <c r="Y14" s="38" t="s">
        <v>74</v>
      </c>
      <c r="Z14" s="8"/>
      <c r="AA14" s="8"/>
      <c r="AB14" s="8"/>
      <c r="AC14" s="8"/>
      <c r="AD14" s="8"/>
      <c r="AE14" s="23"/>
      <c r="AF14" s="8"/>
      <c r="AG14" s="44"/>
      <c r="AH14" s="8"/>
      <c r="AI14" s="9" t="s">
        <v>48</v>
      </c>
      <c r="AJ14" s="25"/>
      <c r="AK14" s="25"/>
      <c r="AL14" s="25"/>
      <c r="AM14" s="25"/>
      <c r="AN14" s="25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 t="s">
        <v>83</v>
      </c>
      <c r="BG14" s="8"/>
      <c r="BH14" s="8" t="s">
        <v>81</v>
      </c>
      <c r="BI14" s="8"/>
      <c r="BJ14" s="8"/>
      <c r="BK14" s="8"/>
      <c r="BL14" s="8" t="s">
        <v>48</v>
      </c>
      <c r="BM14" s="8"/>
      <c r="BN14" s="8"/>
      <c r="BO14" s="8"/>
      <c r="BP14" s="8" t="s">
        <v>80</v>
      </c>
      <c r="BQ14" s="8"/>
      <c r="BR14" s="8"/>
      <c r="BS14" s="8"/>
      <c r="BT14" s="8" t="s">
        <v>80</v>
      </c>
      <c r="BU14" s="8"/>
      <c r="BV14" s="8"/>
      <c r="BW14" s="8"/>
      <c r="BX14" s="8"/>
      <c r="BY14" s="8"/>
      <c r="BZ14" s="8"/>
      <c r="CA14" s="8"/>
      <c r="CB14" s="8" t="s">
        <v>74</v>
      </c>
      <c r="CC14" s="8"/>
      <c r="CD14" s="8"/>
      <c r="CE14" s="8"/>
      <c r="CF14" s="8"/>
      <c r="CG14" s="8"/>
      <c r="CH14" s="9"/>
      <c r="CI14" s="27">
        <f t="shared" si="0"/>
        <v>2</v>
      </c>
      <c r="CJ14" s="27">
        <f t="shared" si="1"/>
        <v>3</v>
      </c>
      <c r="CK14" s="27">
        <f t="shared" si="2"/>
        <v>0</v>
      </c>
      <c r="CL14" s="27">
        <f t="shared" si="3"/>
        <v>0</v>
      </c>
      <c r="CM14" s="27">
        <f t="shared" si="4"/>
        <v>0</v>
      </c>
      <c r="CN14" s="27">
        <f t="shared" si="5"/>
        <v>1</v>
      </c>
      <c r="CO14" s="27">
        <f t="shared" si="6"/>
        <v>0</v>
      </c>
      <c r="CP14" s="27">
        <f t="shared" si="7"/>
        <v>0</v>
      </c>
      <c r="CQ14" s="27">
        <f t="shared" si="8"/>
        <v>1</v>
      </c>
      <c r="CR14" s="27">
        <f t="shared" si="9"/>
        <v>0</v>
      </c>
      <c r="CS14" s="27">
        <f t="shared" si="10"/>
        <v>0</v>
      </c>
      <c r="CT14" s="27">
        <f t="shared" si="11"/>
        <v>0</v>
      </c>
      <c r="CU14" s="27">
        <f t="shared" si="12"/>
        <v>0</v>
      </c>
      <c r="CV14" s="27">
        <f t="shared" si="13"/>
        <v>0</v>
      </c>
      <c r="CW14" s="27">
        <f t="shared" si="14"/>
        <v>0</v>
      </c>
      <c r="CX14" s="27">
        <f t="shared" si="15"/>
        <v>0</v>
      </c>
      <c r="CY14" s="27">
        <f t="shared" si="16"/>
        <v>0</v>
      </c>
      <c r="CZ14" s="27">
        <f t="shared" si="17"/>
        <v>0</v>
      </c>
      <c r="DA14" s="27">
        <f t="shared" si="18"/>
        <v>0</v>
      </c>
      <c r="DB14" s="27">
        <f t="shared" si="19"/>
        <v>0</v>
      </c>
      <c r="DC14" s="27">
        <f t="shared" si="20"/>
        <v>0</v>
      </c>
      <c r="DD14" s="27">
        <f t="shared" si="21"/>
        <v>0</v>
      </c>
    </row>
    <row r="15" spans="1:108" ht="16.2" customHeight="1" x14ac:dyDescent="0.25">
      <c r="A15" s="4" t="s">
        <v>6</v>
      </c>
      <c r="B15" s="19" t="s">
        <v>77</v>
      </c>
      <c r="D15" s="34" t="s">
        <v>40</v>
      </c>
      <c r="E15" s="38"/>
      <c r="F15" s="38"/>
      <c r="G15" s="39"/>
      <c r="I15" s="8"/>
      <c r="J15" s="8"/>
      <c r="K15" s="8"/>
      <c r="L15" s="35"/>
      <c r="M15" s="25"/>
      <c r="N15" s="7"/>
      <c r="O15" s="8"/>
      <c r="P15" s="8" t="s">
        <v>48</v>
      </c>
      <c r="Q15" s="8"/>
      <c r="R15" s="24" t="s">
        <v>48</v>
      </c>
      <c r="S15" s="24"/>
      <c r="T15" s="24"/>
      <c r="U15" s="8"/>
      <c r="V15" s="24"/>
      <c r="W15" s="38"/>
      <c r="X15" s="38" t="s">
        <v>74</v>
      </c>
      <c r="Y15" s="39"/>
      <c r="AA15" s="8"/>
      <c r="AB15" s="8"/>
      <c r="AC15" s="8"/>
      <c r="AD15" s="35"/>
      <c r="AE15" s="25"/>
      <c r="AF15" s="7"/>
      <c r="AG15" s="8"/>
      <c r="AH15" s="8" t="s">
        <v>48</v>
      </c>
      <c r="AI15" s="8"/>
      <c r="AJ15" s="24" t="s">
        <v>93</v>
      </c>
      <c r="AK15" s="24"/>
      <c r="AL15" s="24"/>
      <c r="AM15" s="8"/>
      <c r="AN15" s="24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 t="s">
        <v>48</v>
      </c>
      <c r="BM15" s="8"/>
      <c r="BN15" s="8"/>
      <c r="BO15" s="8"/>
      <c r="BP15" s="8" t="s">
        <v>80</v>
      </c>
      <c r="BQ15" s="8"/>
      <c r="BR15" s="8"/>
      <c r="BS15" s="8"/>
      <c r="BT15" s="8" t="s">
        <v>80</v>
      </c>
      <c r="BU15" s="8"/>
      <c r="BV15" s="8"/>
      <c r="BW15" s="8"/>
      <c r="BX15" s="8"/>
      <c r="BY15" s="8"/>
      <c r="BZ15" s="8"/>
      <c r="CA15" s="8"/>
      <c r="CB15" s="8" t="s">
        <v>74</v>
      </c>
      <c r="CC15" s="8"/>
      <c r="CD15" s="8"/>
      <c r="CE15" s="8"/>
      <c r="CF15" s="8"/>
      <c r="CG15" s="8"/>
      <c r="CH15" s="9"/>
      <c r="CI15" s="27">
        <f t="shared" si="0"/>
        <v>2</v>
      </c>
      <c r="CJ15" s="27">
        <f t="shared" si="1"/>
        <v>4</v>
      </c>
      <c r="CK15" s="27">
        <f t="shared" si="2"/>
        <v>0</v>
      </c>
      <c r="CL15" s="27">
        <f t="shared" si="3"/>
        <v>0</v>
      </c>
      <c r="CM15" s="27">
        <f t="shared" si="4"/>
        <v>0</v>
      </c>
      <c r="CN15" s="27">
        <f t="shared" si="5"/>
        <v>0</v>
      </c>
      <c r="CO15" s="27">
        <f t="shared" si="6"/>
        <v>0</v>
      </c>
      <c r="CP15" s="27">
        <f t="shared" si="7"/>
        <v>0</v>
      </c>
      <c r="CQ15" s="27">
        <f t="shared" si="8"/>
        <v>0</v>
      </c>
      <c r="CR15" s="27">
        <f t="shared" si="9"/>
        <v>0</v>
      </c>
      <c r="CS15" s="27">
        <f t="shared" si="10"/>
        <v>0</v>
      </c>
      <c r="CT15" s="27">
        <f t="shared" si="11"/>
        <v>0</v>
      </c>
      <c r="CU15" s="27">
        <f>COUNTIF(L15:CT15,"АНГ")</f>
        <v>0</v>
      </c>
      <c r="CV15" s="27">
        <f t="shared" si="13"/>
        <v>0</v>
      </c>
      <c r="CW15" s="27">
        <f t="shared" si="14"/>
        <v>0</v>
      </c>
      <c r="CX15" s="27">
        <f t="shared" si="15"/>
        <v>0</v>
      </c>
      <c r="CY15" s="27">
        <f t="shared" si="16"/>
        <v>0</v>
      </c>
      <c r="CZ15" s="27">
        <f t="shared" si="17"/>
        <v>0</v>
      </c>
      <c r="DA15" s="27">
        <f t="shared" si="18"/>
        <v>0</v>
      </c>
      <c r="DB15" s="27">
        <f t="shared" si="19"/>
        <v>0</v>
      </c>
      <c r="DC15" s="27">
        <f t="shared" si="20"/>
        <v>0</v>
      </c>
      <c r="DD15" s="27">
        <f t="shared" si="21"/>
        <v>0</v>
      </c>
    </row>
    <row r="16" spans="1:108" ht="16.2" customHeight="1" x14ac:dyDescent="0.25">
      <c r="A16" s="4" t="s">
        <v>61</v>
      </c>
      <c r="B16" s="19" t="s">
        <v>61</v>
      </c>
      <c r="D16" s="34" t="s">
        <v>70</v>
      </c>
      <c r="E16" s="38"/>
      <c r="F16" s="40"/>
      <c r="G16" s="41"/>
      <c r="H16" s="7"/>
      <c r="I16" s="8"/>
      <c r="J16" s="8"/>
      <c r="K16" s="9"/>
      <c r="L16" s="25"/>
      <c r="M16" s="25"/>
      <c r="N16" s="7"/>
      <c r="O16" s="8"/>
      <c r="P16" s="8"/>
      <c r="Q16" s="8"/>
      <c r="R16" s="8"/>
      <c r="S16" s="8"/>
      <c r="T16" s="8"/>
      <c r="U16" s="8"/>
      <c r="V16" s="8"/>
      <c r="W16" s="38"/>
      <c r="X16" s="40"/>
      <c r="Y16" s="41" t="s">
        <v>74</v>
      </c>
      <c r="Z16" s="7"/>
      <c r="AA16" s="8"/>
      <c r="AB16" s="8"/>
      <c r="AC16" s="9"/>
      <c r="AD16" s="25"/>
      <c r="AE16" s="25"/>
      <c r="AF16" s="7"/>
      <c r="AG16" s="8"/>
      <c r="AH16" s="8"/>
      <c r="AI16" s="8" t="s">
        <v>48</v>
      </c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 t="s">
        <v>48</v>
      </c>
      <c r="BM16" s="8"/>
      <c r="BN16" s="8"/>
      <c r="BO16" s="8"/>
      <c r="BP16" s="8" t="s">
        <v>80</v>
      </c>
      <c r="BQ16" s="8"/>
      <c r="BR16" s="8"/>
      <c r="BS16" s="8"/>
      <c r="BT16" s="8" t="s">
        <v>80</v>
      </c>
      <c r="BU16" s="8"/>
      <c r="BV16" s="8"/>
      <c r="BW16" s="8"/>
      <c r="BX16" s="8"/>
      <c r="BY16" s="8"/>
      <c r="BZ16" s="8"/>
      <c r="CA16" s="8"/>
      <c r="CB16" s="8" t="s">
        <v>74</v>
      </c>
      <c r="CC16" s="8"/>
      <c r="CD16" s="8"/>
      <c r="CE16" s="8"/>
      <c r="CF16" s="8"/>
      <c r="CG16" s="8"/>
      <c r="CH16" s="9"/>
      <c r="CI16" s="27">
        <f t="shared" si="0"/>
        <v>2</v>
      </c>
      <c r="CJ16" s="27">
        <f t="shared" si="1"/>
        <v>2</v>
      </c>
      <c r="CK16" s="27">
        <f t="shared" si="2"/>
        <v>0</v>
      </c>
      <c r="CL16" s="27">
        <f t="shared" si="3"/>
        <v>0</v>
      </c>
      <c r="CM16" s="27">
        <f t="shared" si="4"/>
        <v>0</v>
      </c>
      <c r="CN16" s="27">
        <f t="shared" si="5"/>
        <v>0</v>
      </c>
      <c r="CO16" s="27">
        <f>COUNTIF(F16:CN16,"ГЕО")</f>
        <v>0</v>
      </c>
      <c r="CP16" s="27">
        <f t="shared" si="7"/>
        <v>0</v>
      </c>
      <c r="CQ16" s="27">
        <f t="shared" si="8"/>
        <v>0</v>
      </c>
      <c r="CR16" s="27">
        <f t="shared" si="9"/>
        <v>0</v>
      </c>
      <c r="CS16" s="27">
        <f t="shared" si="10"/>
        <v>0</v>
      </c>
      <c r="CT16" s="27">
        <f>COUNTIF(K16:CS16,"ХИМ")</f>
        <v>0</v>
      </c>
      <c r="CU16" s="27">
        <f>COUNTIF(K16:CT16,"АНГ")</f>
        <v>0</v>
      </c>
      <c r="CV16" s="27">
        <f t="shared" si="13"/>
        <v>0</v>
      </c>
      <c r="CW16" s="27">
        <f t="shared" si="14"/>
        <v>0</v>
      </c>
      <c r="CX16" s="27">
        <f t="shared" si="15"/>
        <v>0</v>
      </c>
      <c r="CY16" s="27">
        <f t="shared" si="16"/>
        <v>0</v>
      </c>
      <c r="CZ16" s="27">
        <f t="shared" si="17"/>
        <v>0</v>
      </c>
      <c r="DA16" s="27">
        <f t="shared" si="18"/>
        <v>0</v>
      </c>
      <c r="DB16" s="27">
        <f t="shared" si="19"/>
        <v>0</v>
      </c>
      <c r="DC16" s="27">
        <f t="shared" si="20"/>
        <v>0</v>
      </c>
      <c r="DD16" s="27">
        <f t="shared" si="21"/>
        <v>0</v>
      </c>
    </row>
    <row r="17" spans="1:108" ht="16.2" customHeight="1" x14ac:dyDescent="0.25">
      <c r="A17" s="4" t="s">
        <v>24</v>
      </c>
      <c r="B17" s="19" t="s">
        <v>25</v>
      </c>
      <c r="D17" s="34" t="s">
        <v>45</v>
      </c>
      <c r="E17" s="38"/>
      <c r="F17" s="40"/>
      <c r="G17" s="41"/>
      <c r="H17" s="7"/>
      <c r="I17" s="8"/>
      <c r="J17" s="8" t="s">
        <v>48</v>
      </c>
      <c r="K17" s="9"/>
      <c r="L17" s="25"/>
      <c r="M17" s="25"/>
      <c r="N17" s="7"/>
      <c r="O17" s="8" t="s">
        <v>92</v>
      </c>
      <c r="P17" s="8"/>
      <c r="Q17" s="8"/>
      <c r="R17" s="8"/>
      <c r="S17" s="8"/>
      <c r="T17" s="8"/>
      <c r="U17" s="8"/>
      <c r="V17" s="8" t="s">
        <v>85</v>
      </c>
      <c r="W17" s="38"/>
      <c r="X17" s="40"/>
      <c r="Y17" s="41"/>
      <c r="Z17" s="7"/>
      <c r="AA17" s="8"/>
      <c r="AB17" s="8" t="s">
        <v>48</v>
      </c>
      <c r="AC17" s="9"/>
      <c r="AD17" s="25"/>
      <c r="AE17" s="25"/>
      <c r="AF17" s="7"/>
      <c r="AG17" s="8" t="s">
        <v>74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 t="s">
        <v>85</v>
      </c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 t="s">
        <v>92</v>
      </c>
      <c r="BF17" s="8"/>
      <c r="BG17" s="8"/>
      <c r="BH17" s="8"/>
      <c r="BI17" s="8"/>
      <c r="BJ17" s="8" t="s">
        <v>80</v>
      </c>
      <c r="BK17" s="8"/>
      <c r="BL17" s="8"/>
      <c r="BM17" s="8"/>
      <c r="BN17" s="8"/>
      <c r="BO17" s="8" t="s">
        <v>80</v>
      </c>
      <c r="BP17" s="8"/>
      <c r="BQ17" s="8"/>
      <c r="BR17" s="8"/>
      <c r="BS17" s="8"/>
      <c r="BT17" s="8"/>
      <c r="BU17" s="8"/>
      <c r="BV17" s="8"/>
      <c r="BW17" s="8" t="s">
        <v>74</v>
      </c>
      <c r="BX17" s="8"/>
      <c r="BY17" s="8"/>
      <c r="BZ17" s="8"/>
      <c r="CA17" s="8" t="s">
        <v>48</v>
      </c>
      <c r="CB17" s="8"/>
      <c r="CC17" s="8"/>
      <c r="CD17" s="8"/>
      <c r="CE17" s="8" t="s">
        <v>94</v>
      </c>
      <c r="CF17" s="8"/>
      <c r="CG17" s="8"/>
      <c r="CH17" s="9"/>
      <c r="CI17" s="27">
        <f t="shared" si="0"/>
        <v>2</v>
      </c>
      <c r="CJ17" s="27">
        <f t="shared" si="1"/>
        <v>3</v>
      </c>
      <c r="CK17" s="27">
        <f t="shared" si="2"/>
        <v>0</v>
      </c>
      <c r="CL17" s="27">
        <f t="shared" si="3"/>
        <v>0</v>
      </c>
      <c r="CM17" s="27">
        <f t="shared" si="4"/>
        <v>0</v>
      </c>
      <c r="CN17" s="27">
        <f t="shared" si="5"/>
        <v>0</v>
      </c>
      <c r="CO17" s="27">
        <f>COUNTIF(F17:CN17,"ГЕО")</f>
        <v>0</v>
      </c>
      <c r="CP17" s="27">
        <f t="shared" si="7"/>
        <v>1</v>
      </c>
      <c r="CQ17" s="27">
        <f t="shared" si="8"/>
        <v>0</v>
      </c>
      <c r="CR17" s="27">
        <f t="shared" si="9"/>
        <v>0</v>
      </c>
      <c r="CS17" s="27">
        <f t="shared" si="10"/>
        <v>2</v>
      </c>
      <c r="CT17" s="27">
        <f>COUNTIF(K17:CS17,"ХИМ")</f>
        <v>0</v>
      </c>
      <c r="CU17" s="27">
        <f>COUNTIF(K17:CT17,"АНГ")</f>
        <v>2</v>
      </c>
      <c r="CV17" s="27">
        <f t="shared" si="13"/>
        <v>0</v>
      </c>
      <c r="CW17" s="27">
        <f t="shared" si="14"/>
        <v>0</v>
      </c>
      <c r="CX17" s="27">
        <f t="shared" si="15"/>
        <v>0</v>
      </c>
      <c r="CY17" s="27">
        <f t="shared" si="16"/>
        <v>0</v>
      </c>
      <c r="CZ17" s="27">
        <f t="shared" si="17"/>
        <v>0</v>
      </c>
      <c r="DA17" s="27">
        <f t="shared" si="18"/>
        <v>0</v>
      </c>
      <c r="DB17" s="27">
        <f t="shared" si="19"/>
        <v>0</v>
      </c>
      <c r="DC17" s="27">
        <f t="shared" si="20"/>
        <v>0</v>
      </c>
      <c r="DD17" s="27">
        <f t="shared" si="21"/>
        <v>0</v>
      </c>
    </row>
    <row r="18" spans="1:108" ht="16.2" customHeight="1" x14ac:dyDescent="0.25">
      <c r="A18" s="4" t="s">
        <v>9</v>
      </c>
      <c r="B18" s="19" t="s">
        <v>10</v>
      </c>
      <c r="D18" s="34" t="s">
        <v>46</v>
      </c>
      <c r="E18" s="38"/>
      <c r="F18" s="38"/>
      <c r="G18" s="42"/>
      <c r="H18" s="8"/>
      <c r="I18" s="8"/>
      <c r="J18" s="8"/>
      <c r="K18" s="8" t="s">
        <v>48</v>
      </c>
      <c r="L18" s="24"/>
      <c r="M18" s="24"/>
      <c r="N18" s="8"/>
      <c r="O18" s="8"/>
      <c r="P18" s="25" t="s">
        <v>92</v>
      </c>
      <c r="Q18" s="8"/>
      <c r="R18" s="8"/>
      <c r="S18" s="8"/>
      <c r="T18" s="8"/>
      <c r="U18" s="8"/>
      <c r="V18" s="8" t="s">
        <v>85</v>
      </c>
      <c r="W18" s="38"/>
      <c r="X18" s="38"/>
      <c r="Y18" s="42"/>
      <c r="Z18" s="8"/>
      <c r="AA18" s="8"/>
      <c r="AB18" s="8"/>
      <c r="AC18" s="8" t="s">
        <v>48</v>
      </c>
      <c r="AD18" s="24"/>
      <c r="AE18" s="24"/>
      <c r="AF18" s="8"/>
      <c r="AG18" s="8"/>
      <c r="AH18" s="25" t="s">
        <v>74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 t="s">
        <v>85</v>
      </c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 t="s">
        <v>92</v>
      </c>
      <c r="BG18" s="8"/>
      <c r="BH18" s="8"/>
      <c r="BI18" s="8"/>
      <c r="BJ18" s="8" t="s">
        <v>80</v>
      </c>
      <c r="BK18" s="8"/>
      <c r="BL18" s="8"/>
      <c r="BM18" s="8"/>
      <c r="BN18" s="8"/>
      <c r="BO18" s="8" t="s">
        <v>80</v>
      </c>
      <c r="BP18" s="8"/>
      <c r="BQ18" s="8"/>
      <c r="BR18" s="8"/>
      <c r="BS18" s="8"/>
      <c r="BT18" s="8"/>
      <c r="BU18" s="8"/>
      <c r="BV18" s="8"/>
      <c r="BW18" s="8" t="s">
        <v>74</v>
      </c>
      <c r="BX18" s="8"/>
      <c r="BY18" s="8"/>
      <c r="BZ18" s="8"/>
      <c r="CA18" s="8" t="s">
        <v>48</v>
      </c>
      <c r="CB18" s="8"/>
      <c r="CC18" s="8"/>
      <c r="CD18" s="8"/>
      <c r="CE18" s="8"/>
      <c r="CF18" s="8" t="s">
        <v>94</v>
      </c>
      <c r="CG18" s="8"/>
      <c r="CH18" s="9"/>
      <c r="CI18" s="27">
        <f t="shared" si="0"/>
        <v>2</v>
      </c>
      <c r="CJ18" s="27">
        <f t="shared" si="1"/>
        <v>3</v>
      </c>
      <c r="CK18" s="27">
        <f t="shared" si="2"/>
        <v>0</v>
      </c>
      <c r="CL18" s="27">
        <f t="shared" si="3"/>
        <v>0</v>
      </c>
      <c r="CM18" s="27">
        <f t="shared" si="4"/>
        <v>0</v>
      </c>
      <c r="CN18" s="27">
        <f t="shared" si="5"/>
        <v>0</v>
      </c>
      <c r="CO18" s="27">
        <f t="shared" ref="CO18:CO28" si="22">COUNTIF(G18:CN18,"ГЕО")</f>
        <v>0</v>
      </c>
      <c r="CP18" s="27">
        <f t="shared" si="7"/>
        <v>1</v>
      </c>
      <c r="CQ18" s="27">
        <f t="shared" si="8"/>
        <v>0</v>
      </c>
      <c r="CR18" s="27">
        <f t="shared" si="9"/>
        <v>0</v>
      </c>
      <c r="CS18" s="27">
        <f t="shared" si="10"/>
        <v>2</v>
      </c>
      <c r="CT18" s="27">
        <f t="shared" ref="CT18:CT28" si="23">COUNTIF(L18:CS18,"ХИМ")</f>
        <v>0</v>
      </c>
      <c r="CU18" s="27">
        <f t="shared" ref="CU18:CU28" si="24">COUNTIF(M18:CT18,"АНГ")</f>
        <v>2</v>
      </c>
      <c r="CV18" s="27">
        <f t="shared" si="13"/>
        <v>0</v>
      </c>
      <c r="CW18" s="27">
        <f t="shared" si="14"/>
        <v>0</v>
      </c>
      <c r="CX18" s="27">
        <f t="shared" si="15"/>
        <v>0</v>
      </c>
      <c r="CY18" s="27">
        <f t="shared" si="16"/>
        <v>0</v>
      </c>
      <c r="CZ18" s="27">
        <f t="shared" si="17"/>
        <v>0</v>
      </c>
      <c r="DA18" s="27">
        <f t="shared" si="18"/>
        <v>0</v>
      </c>
      <c r="DB18" s="27">
        <f t="shared" si="19"/>
        <v>0</v>
      </c>
      <c r="DC18" s="27">
        <f t="shared" si="20"/>
        <v>0</v>
      </c>
      <c r="DD18" s="27">
        <f t="shared" si="21"/>
        <v>0</v>
      </c>
    </row>
    <row r="19" spans="1:108" ht="16.2" customHeight="1" x14ac:dyDescent="0.25">
      <c r="A19" s="4" t="s">
        <v>0</v>
      </c>
      <c r="B19" s="19" t="s">
        <v>1</v>
      </c>
      <c r="D19" s="34" t="s">
        <v>47</v>
      </c>
      <c r="E19" s="38"/>
      <c r="F19" s="38"/>
      <c r="G19" s="38"/>
      <c r="H19" s="8"/>
      <c r="I19" s="8"/>
      <c r="J19" s="8"/>
      <c r="K19" s="8"/>
      <c r="L19" s="8" t="s">
        <v>48</v>
      </c>
      <c r="M19" s="8"/>
      <c r="N19" s="8"/>
      <c r="O19" s="8"/>
      <c r="P19" s="25"/>
      <c r="Q19" s="8" t="s">
        <v>92</v>
      </c>
      <c r="R19" s="8"/>
      <c r="S19" s="8"/>
      <c r="T19" s="8"/>
      <c r="U19" s="8"/>
      <c r="V19" s="8" t="s">
        <v>85</v>
      </c>
      <c r="W19" s="38"/>
      <c r="X19" s="38"/>
      <c r="Y19" s="38"/>
      <c r="Z19" s="8"/>
      <c r="AA19" s="8"/>
      <c r="AB19" s="8"/>
      <c r="AC19" s="8"/>
      <c r="AD19" s="8" t="s">
        <v>48</v>
      </c>
      <c r="AE19" s="8"/>
      <c r="AF19" s="8"/>
      <c r="AG19" s="8"/>
      <c r="AH19" s="25" t="s">
        <v>74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 t="s">
        <v>85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 t="s">
        <v>92</v>
      </c>
      <c r="BH19" s="8"/>
      <c r="BI19" s="8"/>
      <c r="BJ19" s="8" t="s">
        <v>80</v>
      </c>
      <c r="BK19" s="8"/>
      <c r="BL19" s="8"/>
      <c r="BM19" s="8"/>
      <c r="BN19" s="8"/>
      <c r="BO19" s="8" t="s">
        <v>80</v>
      </c>
      <c r="BP19" s="8"/>
      <c r="BQ19" s="8"/>
      <c r="BR19" s="8"/>
      <c r="BS19" s="8"/>
      <c r="BT19" s="8"/>
      <c r="BU19" s="8"/>
      <c r="BV19" s="8"/>
      <c r="BW19" s="8" t="s">
        <v>74</v>
      </c>
      <c r="BX19" s="8"/>
      <c r="BY19" s="8"/>
      <c r="BZ19" s="8"/>
      <c r="CA19" s="8" t="s">
        <v>48</v>
      </c>
      <c r="CB19" s="8"/>
      <c r="CC19" s="8"/>
      <c r="CD19" s="8"/>
      <c r="CE19" s="8"/>
      <c r="CF19" s="8"/>
      <c r="CG19" s="8" t="s">
        <v>94</v>
      </c>
      <c r="CH19" s="9"/>
      <c r="CI19" s="27">
        <f t="shared" si="0"/>
        <v>2</v>
      </c>
      <c r="CJ19" s="27">
        <f t="shared" si="1"/>
        <v>3</v>
      </c>
      <c r="CK19" s="27">
        <f t="shared" si="2"/>
        <v>0</v>
      </c>
      <c r="CL19" s="27">
        <f t="shared" si="3"/>
        <v>0</v>
      </c>
      <c r="CM19" s="27">
        <f t="shared" si="4"/>
        <v>0</v>
      </c>
      <c r="CN19" s="27">
        <f t="shared" si="5"/>
        <v>0</v>
      </c>
      <c r="CO19" s="27">
        <f t="shared" si="22"/>
        <v>0</v>
      </c>
      <c r="CP19" s="27">
        <f t="shared" si="7"/>
        <v>1</v>
      </c>
      <c r="CQ19" s="27">
        <f t="shared" si="8"/>
        <v>0</v>
      </c>
      <c r="CR19" s="27">
        <f t="shared" si="9"/>
        <v>0</v>
      </c>
      <c r="CS19" s="27">
        <f t="shared" si="10"/>
        <v>2</v>
      </c>
      <c r="CT19" s="27">
        <f t="shared" si="23"/>
        <v>0</v>
      </c>
      <c r="CU19" s="27">
        <f t="shared" si="24"/>
        <v>2</v>
      </c>
      <c r="CV19" s="27">
        <f t="shared" si="13"/>
        <v>0</v>
      </c>
      <c r="CW19" s="27">
        <f t="shared" si="14"/>
        <v>0</v>
      </c>
      <c r="CX19" s="27">
        <f t="shared" si="15"/>
        <v>0</v>
      </c>
      <c r="CY19" s="27">
        <f t="shared" si="16"/>
        <v>0</v>
      </c>
      <c r="CZ19" s="27">
        <f t="shared" si="17"/>
        <v>0</v>
      </c>
      <c r="DA19" s="27">
        <f t="shared" si="18"/>
        <v>0</v>
      </c>
      <c r="DB19" s="27">
        <f t="shared" si="19"/>
        <v>0</v>
      </c>
      <c r="DC19" s="27">
        <f t="shared" si="20"/>
        <v>0</v>
      </c>
      <c r="DD19" s="27">
        <f t="shared" si="21"/>
        <v>0</v>
      </c>
    </row>
    <row r="20" spans="1:108" ht="16.2" customHeight="1" x14ac:dyDescent="0.25">
      <c r="A20" s="4" t="s">
        <v>59</v>
      </c>
      <c r="B20" s="19" t="s">
        <v>60</v>
      </c>
      <c r="D20" s="34" t="s">
        <v>49</v>
      </c>
      <c r="E20" s="38"/>
      <c r="F20" s="38"/>
      <c r="G20" s="38"/>
      <c r="H20" s="8"/>
      <c r="I20" s="8"/>
      <c r="J20" s="8"/>
      <c r="K20" s="8"/>
      <c r="L20" s="8"/>
      <c r="M20" s="8"/>
      <c r="N20" s="8"/>
      <c r="O20" s="8"/>
      <c r="P20" s="25"/>
      <c r="Q20" s="8"/>
      <c r="R20" s="8"/>
      <c r="S20" s="8"/>
      <c r="T20" s="8" t="s">
        <v>48</v>
      </c>
      <c r="U20" s="8"/>
      <c r="V20" s="8"/>
      <c r="W20" s="38"/>
      <c r="X20" s="38"/>
      <c r="Y20" s="38"/>
      <c r="Z20" s="8"/>
      <c r="AA20" s="8"/>
      <c r="AB20" s="8"/>
      <c r="AC20" s="8"/>
      <c r="AD20" s="8"/>
      <c r="AE20" s="8" t="s">
        <v>74</v>
      </c>
      <c r="AF20" s="8"/>
      <c r="AG20" s="8" t="s">
        <v>74</v>
      </c>
      <c r="AH20" s="25"/>
      <c r="AI20" s="8"/>
      <c r="AJ20" s="8"/>
      <c r="AK20" s="8"/>
      <c r="AL20" s="8" t="s">
        <v>48</v>
      </c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 t="s">
        <v>84</v>
      </c>
      <c r="AX20" s="8"/>
      <c r="AY20" s="8"/>
      <c r="AZ20" s="8"/>
      <c r="BA20" s="8"/>
      <c r="BB20" s="8"/>
      <c r="BC20" s="8"/>
      <c r="BD20" s="8"/>
      <c r="BE20" s="8"/>
      <c r="BF20" s="8"/>
      <c r="BG20" s="8" t="s">
        <v>48</v>
      </c>
      <c r="BH20" s="8"/>
      <c r="BI20" s="8"/>
      <c r="BJ20" s="8"/>
      <c r="BK20" s="8"/>
      <c r="BL20" s="8"/>
      <c r="BM20" s="8" t="s">
        <v>80</v>
      </c>
      <c r="BN20" s="8"/>
      <c r="BO20" s="8"/>
      <c r="BP20" s="8"/>
      <c r="BQ20" s="8"/>
      <c r="BR20" s="8" t="s">
        <v>80</v>
      </c>
      <c r="BS20" s="8"/>
      <c r="BT20" s="8"/>
      <c r="BU20" s="8" t="s">
        <v>74</v>
      </c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9"/>
      <c r="CI20" s="27">
        <f t="shared" si="0"/>
        <v>3</v>
      </c>
      <c r="CJ20" s="27">
        <f t="shared" si="1"/>
        <v>3</v>
      </c>
      <c r="CK20" s="27">
        <f t="shared" si="2"/>
        <v>0</v>
      </c>
      <c r="CL20" s="27">
        <f t="shared" si="3"/>
        <v>0</v>
      </c>
      <c r="CM20" s="27">
        <f t="shared" si="4"/>
        <v>0</v>
      </c>
      <c r="CN20" s="27">
        <f t="shared" si="5"/>
        <v>0</v>
      </c>
      <c r="CO20" s="27">
        <f t="shared" si="22"/>
        <v>0</v>
      </c>
      <c r="CP20" s="27">
        <f t="shared" si="7"/>
        <v>0</v>
      </c>
      <c r="CQ20" s="27">
        <f t="shared" si="8"/>
        <v>0</v>
      </c>
      <c r="CR20" s="27">
        <f t="shared" si="9"/>
        <v>0</v>
      </c>
      <c r="CS20" s="27">
        <f t="shared" si="10"/>
        <v>0</v>
      </c>
      <c r="CT20" s="27">
        <f t="shared" si="23"/>
        <v>1</v>
      </c>
      <c r="CU20" s="27">
        <f t="shared" si="24"/>
        <v>0</v>
      </c>
      <c r="CV20" s="27">
        <f t="shared" si="13"/>
        <v>0</v>
      </c>
      <c r="CW20" s="27">
        <f t="shared" si="14"/>
        <v>0</v>
      </c>
      <c r="CX20" s="27">
        <f t="shared" si="15"/>
        <v>0</v>
      </c>
      <c r="CY20" s="27">
        <f t="shared" si="16"/>
        <v>0</v>
      </c>
      <c r="CZ20" s="27">
        <f t="shared" si="17"/>
        <v>0</v>
      </c>
      <c r="DA20" s="27">
        <f t="shared" si="18"/>
        <v>0</v>
      </c>
      <c r="DB20" s="27">
        <f t="shared" si="19"/>
        <v>0</v>
      </c>
      <c r="DC20" s="27">
        <f t="shared" si="20"/>
        <v>0</v>
      </c>
      <c r="DD20" s="27">
        <f t="shared" si="21"/>
        <v>0</v>
      </c>
    </row>
    <row r="21" spans="1:108" ht="16.2" customHeight="1" x14ac:dyDescent="0.25">
      <c r="A21" s="4" t="s">
        <v>38</v>
      </c>
      <c r="B21" s="19" t="s">
        <v>39</v>
      </c>
      <c r="D21" s="34" t="s">
        <v>50</v>
      </c>
      <c r="E21" s="38"/>
      <c r="F21" s="38"/>
      <c r="G21" s="3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 t="s">
        <v>48</v>
      </c>
      <c r="V21" s="8"/>
      <c r="W21" s="38"/>
      <c r="X21" s="38"/>
      <c r="Y21" s="38"/>
      <c r="Z21" s="8"/>
      <c r="AA21" s="8"/>
      <c r="AB21" s="8"/>
      <c r="AC21" s="8"/>
      <c r="AD21" s="8"/>
      <c r="AE21" s="8"/>
      <c r="AF21" s="8" t="s">
        <v>74</v>
      </c>
      <c r="AG21" s="8"/>
      <c r="AH21" s="8"/>
      <c r="AI21" s="8"/>
      <c r="AJ21" s="8"/>
      <c r="AK21" s="8"/>
      <c r="AL21" s="8"/>
      <c r="AM21" s="8" t="s">
        <v>48</v>
      </c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 t="s">
        <v>84</v>
      </c>
      <c r="AY21" s="8"/>
      <c r="AZ21" s="8"/>
      <c r="BA21" s="8"/>
      <c r="BB21" s="8"/>
      <c r="BC21" s="8"/>
      <c r="BD21" s="8"/>
      <c r="BE21" s="8"/>
      <c r="BF21" s="8"/>
      <c r="BG21" s="8" t="s">
        <v>48</v>
      </c>
      <c r="BH21" s="8"/>
      <c r="BI21" s="8"/>
      <c r="BJ21" s="8"/>
      <c r="BK21" s="8"/>
      <c r="BL21" s="8"/>
      <c r="BM21" s="8" t="s">
        <v>80</v>
      </c>
      <c r="BN21" s="8"/>
      <c r="BO21" s="8"/>
      <c r="BP21" s="8"/>
      <c r="BQ21" s="8"/>
      <c r="BR21" s="8" t="s">
        <v>80</v>
      </c>
      <c r="BS21" s="8"/>
      <c r="BT21" s="8"/>
      <c r="BU21" s="8" t="s">
        <v>74</v>
      </c>
      <c r="BV21" s="8"/>
      <c r="BW21" s="8"/>
      <c r="BX21" s="8"/>
      <c r="BY21" s="8"/>
      <c r="BZ21" s="8"/>
      <c r="CA21" s="10"/>
      <c r="CB21" s="8"/>
      <c r="CC21" s="8"/>
      <c r="CD21" s="8"/>
      <c r="CE21" s="10"/>
      <c r="CF21" s="8"/>
      <c r="CG21" s="8"/>
      <c r="CH21" s="9"/>
      <c r="CI21" s="27">
        <f t="shared" si="0"/>
        <v>2</v>
      </c>
      <c r="CJ21" s="27">
        <f t="shared" si="1"/>
        <v>3</v>
      </c>
      <c r="CK21" s="27">
        <f t="shared" si="2"/>
        <v>0</v>
      </c>
      <c r="CL21" s="27">
        <f t="shared" si="3"/>
        <v>0</v>
      </c>
      <c r="CM21" s="27">
        <f t="shared" si="4"/>
        <v>0</v>
      </c>
      <c r="CN21" s="27">
        <f t="shared" si="5"/>
        <v>0</v>
      </c>
      <c r="CO21" s="27">
        <f t="shared" si="22"/>
        <v>0</v>
      </c>
      <c r="CP21" s="27">
        <f t="shared" si="7"/>
        <v>0</v>
      </c>
      <c r="CQ21" s="27">
        <f t="shared" si="8"/>
        <v>0</v>
      </c>
      <c r="CR21" s="27">
        <f t="shared" si="9"/>
        <v>0</v>
      </c>
      <c r="CS21" s="27">
        <f t="shared" si="10"/>
        <v>0</v>
      </c>
      <c r="CT21" s="27">
        <f t="shared" si="23"/>
        <v>1</v>
      </c>
      <c r="CU21" s="27">
        <f t="shared" si="24"/>
        <v>0</v>
      </c>
      <c r="CV21" s="27">
        <f t="shared" si="13"/>
        <v>0</v>
      </c>
      <c r="CW21" s="27">
        <f t="shared" si="14"/>
        <v>0</v>
      </c>
      <c r="CX21" s="27">
        <f t="shared" si="15"/>
        <v>0</v>
      </c>
      <c r="CY21" s="27">
        <f t="shared" si="16"/>
        <v>0</v>
      </c>
      <c r="CZ21" s="27">
        <f t="shared" si="17"/>
        <v>0</v>
      </c>
      <c r="DA21" s="27">
        <f t="shared" si="18"/>
        <v>0</v>
      </c>
      <c r="DB21" s="27">
        <f t="shared" si="19"/>
        <v>0</v>
      </c>
      <c r="DC21" s="27">
        <f t="shared" si="20"/>
        <v>0</v>
      </c>
      <c r="DD21" s="27">
        <f t="shared" si="21"/>
        <v>0</v>
      </c>
    </row>
    <row r="22" spans="1:108" ht="16.2" customHeight="1" x14ac:dyDescent="0.25">
      <c r="A22" s="4" t="s">
        <v>16</v>
      </c>
      <c r="B22" s="19" t="s">
        <v>17</v>
      </c>
      <c r="D22" s="34" t="s">
        <v>71</v>
      </c>
      <c r="E22" s="38"/>
      <c r="F22" s="38"/>
      <c r="G22" s="3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48</v>
      </c>
      <c r="U22" s="8"/>
      <c r="V22" s="8"/>
      <c r="W22" s="38"/>
      <c r="X22" s="38"/>
      <c r="Y22" s="38"/>
      <c r="Z22" s="8"/>
      <c r="AA22" s="8"/>
      <c r="AB22" s="8"/>
      <c r="AC22" s="8"/>
      <c r="AD22" s="8"/>
      <c r="AE22" s="8"/>
      <c r="AF22" s="8"/>
      <c r="AG22" s="8" t="s">
        <v>74</v>
      </c>
      <c r="AH22" s="8"/>
      <c r="AI22" s="8"/>
      <c r="AJ22" s="8"/>
      <c r="AK22" s="8"/>
      <c r="AL22" s="8" t="s">
        <v>48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 t="s">
        <v>84</v>
      </c>
      <c r="AX22" s="8"/>
      <c r="AY22" s="8"/>
      <c r="AZ22" s="8"/>
      <c r="BA22" s="8"/>
      <c r="BB22" s="8"/>
      <c r="BC22" s="8"/>
      <c r="BD22" s="8"/>
      <c r="BE22" s="8"/>
      <c r="BF22" s="8"/>
      <c r="BG22" s="8" t="s">
        <v>48</v>
      </c>
      <c r="BH22" s="8"/>
      <c r="BI22" s="8"/>
      <c r="BJ22" s="8"/>
      <c r="BK22" s="8"/>
      <c r="BL22" s="8"/>
      <c r="BM22" s="8" t="s">
        <v>80</v>
      </c>
      <c r="BN22" s="8"/>
      <c r="BO22" s="8"/>
      <c r="BP22" s="8"/>
      <c r="BQ22" s="8"/>
      <c r="BR22" s="8" t="s">
        <v>80</v>
      </c>
      <c r="BS22" s="8"/>
      <c r="BT22" s="8"/>
      <c r="BU22" s="8" t="s">
        <v>74</v>
      </c>
      <c r="BV22" s="8"/>
      <c r="BW22" s="8"/>
      <c r="BX22" s="8"/>
      <c r="BY22" s="8"/>
      <c r="BZ22" s="8"/>
      <c r="CA22" s="10"/>
      <c r="CB22" s="8"/>
      <c r="CC22" s="8"/>
      <c r="CD22" s="10"/>
      <c r="CE22" s="8"/>
      <c r="CF22" s="8"/>
      <c r="CG22" s="8"/>
      <c r="CH22" s="9"/>
      <c r="CI22" s="27">
        <f t="shared" si="0"/>
        <v>2</v>
      </c>
      <c r="CJ22" s="27">
        <f t="shared" si="1"/>
        <v>3</v>
      </c>
      <c r="CK22" s="27">
        <f t="shared" si="2"/>
        <v>0</v>
      </c>
      <c r="CL22" s="27">
        <f t="shared" si="3"/>
        <v>0</v>
      </c>
      <c r="CM22" s="27">
        <f t="shared" si="4"/>
        <v>0</v>
      </c>
      <c r="CN22" s="27">
        <f t="shared" si="5"/>
        <v>0</v>
      </c>
      <c r="CO22" s="27">
        <f t="shared" si="22"/>
        <v>0</v>
      </c>
      <c r="CP22" s="27">
        <f t="shared" si="7"/>
        <v>0</v>
      </c>
      <c r="CQ22" s="27">
        <f t="shared" si="8"/>
        <v>0</v>
      </c>
      <c r="CR22" s="27">
        <f t="shared" si="9"/>
        <v>0</v>
      </c>
      <c r="CS22" s="27">
        <f t="shared" si="10"/>
        <v>0</v>
      </c>
      <c r="CT22" s="27">
        <f t="shared" si="23"/>
        <v>1</v>
      </c>
      <c r="CU22" s="27">
        <f t="shared" si="24"/>
        <v>0</v>
      </c>
      <c r="CV22" s="27">
        <f t="shared" si="13"/>
        <v>0</v>
      </c>
      <c r="CW22" s="27">
        <f t="shared" si="14"/>
        <v>0</v>
      </c>
      <c r="CX22" s="27">
        <f t="shared" si="15"/>
        <v>0</v>
      </c>
      <c r="CY22" s="27">
        <f t="shared" si="16"/>
        <v>0</v>
      </c>
      <c r="CZ22" s="27">
        <f t="shared" si="17"/>
        <v>0</v>
      </c>
      <c r="DA22" s="27">
        <f t="shared" si="18"/>
        <v>0</v>
      </c>
      <c r="DB22" s="27">
        <f t="shared" si="19"/>
        <v>0</v>
      </c>
      <c r="DC22" s="27">
        <f t="shared" si="20"/>
        <v>0</v>
      </c>
      <c r="DD22" s="27">
        <f t="shared" si="21"/>
        <v>0</v>
      </c>
    </row>
    <row r="23" spans="1:108" ht="16.2" customHeight="1" x14ac:dyDescent="0.25">
      <c r="A23" s="4" t="s">
        <v>78</v>
      </c>
      <c r="B23" s="19" t="s">
        <v>79</v>
      </c>
      <c r="D23" s="34" t="s">
        <v>72</v>
      </c>
      <c r="E23" s="38"/>
      <c r="F23" s="38"/>
      <c r="G23" s="3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48</v>
      </c>
      <c r="U23" s="25"/>
      <c r="V23" s="8"/>
      <c r="W23" s="38"/>
      <c r="X23" s="38"/>
      <c r="Y23" s="38"/>
      <c r="Z23" s="8"/>
      <c r="AA23" s="8"/>
      <c r="AB23" s="8"/>
      <c r="AC23" s="8"/>
      <c r="AD23" s="8"/>
      <c r="AE23" s="8"/>
      <c r="AF23" s="8" t="s">
        <v>74</v>
      </c>
      <c r="AG23" s="8"/>
      <c r="AH23" s="8"/>
      <c r="AI23" s="8"/>
      <c r="AJ23" s="8"/>
      <c r="AK23" s="8"/>
      <c r="AL23" s="8" t="s">
        <v>48</v>
      </c>
      <c r="AM23" s="25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 t="s">
        <v>84</v>
      </c>
      <c r="AY23" s="8"/>
      <c r="AZ23" s="8"/>
      <c r="BA23" s="8"/>
      <c r="BB23" s="8"/>
      <c r="BC23" s="8"/>
      <c r="BD23" s="8"/>
      <c r="BE23" s="8"/>
      <c r="BF23" s="8"/>
      <c r="BG23" s="8" t="s">
        <v>48</v>
      </c>
      <c r="BH23" s="8"/>
      <c r="BI23" s="8"/>
      <c r="BJ23" s="8"/>
      <c r="BK23" s="8"/>
      <c r="BL23" s="8"/>
      <c r="BM23" s="8" t="s">
        <v>80</v>
      </c>
      <c r="BN23" s="8"/>
      <c r="BO23" s="8"/>
      <c r="BP23" s="8"/>
      <c r="BQ23" s="8"/>
      <c r="BR23" s="8" t="s">
        <v>80</v>
      </c>
      <c r="BS23" s="8"/>
      <c r="BT23" s="8"/>
      <c r="BU23" s="8" t="s">
        <v>74</v>
      </c>
      <c r="BV23" s="8"/>
      <c r="BW23" s="8"/>
      <c r="BX23" s="8"/>
      <c r="BY23" s="8"/>
      <c r="BZ23" s="8"/>
      <c r="CA23" s="10"/>
      <c r="CB23" s="8"/>
      <c r="CC23" s="8"/>
      <c r="CD23" s="8"/>
      <c r="CE23" s="8"/>
      <c r="CF23" s="8"/>
      <c r="CG23" s="8"/>
      <c r="CH23" s="9"/>
      <c r="CI23" s="27">
        <f t="shared" si="0"/>
        <v>2</v>
      </c>
      <c r="CJ23" s="27">
        <f t="shared" si="1"/>
        <v>3</v>
      </c>
      <c r="CK23" s="27">
        <f t="shared" si="2"/>
        <v>0</v>
      </c>
      <c r="CL23" s="27">
        <f t="shared" si="3"/>
        <v>0</v>
      </c>
      <c r="CM23" s="27">
        <f t="shared" si="4"/>
        <v>0</v>
      </c>
      <c r="CN23" s="27">
        <f t="shared" si="5"/>
        <v>0</v>
      </c>
      <c r="CO23" s="27">
        <f t="shared" si="22"/>
        <v>0</v>
      </c>
      <c r="CP23" s="27">
        <f t="shared" si="7"/>
        <v>0</v>
      </c>
      <c r="CQ23" s="27">
        <f t="shared" si="8"/>
        <v>0</v>
      </c>
      <c r="CR23" s="27">
        <f t="shared" si="9"/>
        <v>0</v>
      </c>
      <c r="CS23" s="27">
        <f t="shared" si="10"/>
        <v>0</v>
      </c>
      <c r="CT23" s="27">
        <f t="shared" si="23"/>
        <v>1</v>
      </c>
      <c r="CU23" s="27">
        <f t="shared" si="24"/>
        <v>0</v>
      </c>
      <c r="CV23" s="27">
        <f t="shared" si="13"/>
        <v>0</v>
      </c>
      <c r="CW23" s="27">
        <f t="shared" si="14"/>
        <v>0</v>
      </c>
      <c r="CX23" s="27">
        <f t="shared" si="15"/>
        <v>0</v>
      </c>
      <c r="CY23" s="27">
        <f t="shared" si="16"/>
        <v>0</v>
      </c>
      <c r="CZ23" s="27">
        <f t="shared" si="17"/>
        <v>0</v>
      </c>
      <c r="DA23" s="27">
        <f t="shared" si="18"/>
        <v>0</v>
      </c>
      <c r="DB23" s="27">
        <f t="shared" si="19"/>
        <v>0</v>
      </c>
      <c r="DC23" s="27">
        <f t="shared" si="20"/>
        <v>0</v>
      </c>
      <c r="DD23" s="27">
        <f t="shared" si="21"/>
        <v>0</v>
      </c>
    </row>
    <row r="24" spans="1:108" ht="16.2" customHeight="1" x14ac:dyDescent="0.25">
      <c r="A24" s="4" t="s">
        <v>41</v>
      </c>
      <c r="B24" s="19" t="s">
        <v>42</v>
      </c>
      <c r="D24" s="34" t="s">
        <v>51</v>
      </c>
      <c r="E24" s="38"/>
      <c r="F24" s="38"/>
      <c r="G24" s="38" t="s">
        <v>48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25"/>
      <c r="V24" s="8"/>
      <c r="W24" s="38"/>
      <c r="X24" s="38"/>
      <c r="Y24" s="38" t="s">
        <v>48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25"/>
      <c r="AN24" s="8" t="s">
        <v>74</v>
      </c>
      <c r="AO24" s="8"/>
      <c r="AP24" s="8"/>
      <c r="AQ24" s="8"/>
      <c r="AR24" s="8" t="s">
        <v>92</v>
      </c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 t="s">
        <v>84</v>
      </c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10"/>
      <c r="CB24" s="8"/>
      <c r="CC24" s="8"/>
      <c r="CD24" s="8"/>
      <c r="CE24" s="8"/>
      <c r="CF24" s="8"/>
      <c r="CG24" s="8"/>
      <c r="CH24" s="9"/>
      <c r="CI24" s="27">
        <f t="shared" si="0"/>
        <v>1</v>
      </c>
      <c r="CJ24" s="27">
        <f t="shared" si="1"/>
        <v>2</v>
      </c>
      <c r="CK24" s="27">
        <f t="shared" si="2"/>
        <v>0</v>
      </c>
      <c r="CL24" s="27">
        <f t="shared" si="3"/>
        <v>0</v>
      </c>
      <c r="CM24" s="27">
        <f t="shared" si="4"/>
        <v>0</v>
      </c>
      <c r="CN24" s="27">
        <f t="shared" si="5"/>
        <v>0</v>
      </c>
      <c r="CO24" s="27">
        <f t="shared" si="22"/>
        <v>0</v>
      </c>
      <c r="CP24" s="27">
        <f t="shared" si="7"/>
        <v>0</v>
      </c>
      <c r="CQ24" s="27">
        <f t="shared" si="8"/>
        <v>0</v>
      </c>
      <c r="CR24" s="27">
        <f t="shared" si="9"/>
        <v>0</v>
      </c>
      <c r="CS24" s="27">
        <f t="shared" si="10"/>
        <v>0</v>
      </c>
      <c r="CT24" s="27">
        <f t="shared" si="23"/>
        <v>1</v>
      </c>
      <c r="CU24" s="27">
        <f t="shared" si="24"/>
        <v>1</v>
      </c>
      <c r="CV24" s="27">
        <f t="shared" si="13"/>
        <v>0</v>
      </c>
      <c r="CW24" s="27">
        <f t="shared" si="14"/>
        <v>0</v>
      </c>
      <c r="CX24" s="27">
        <f t="shared" si="15"/>
        <v>0</v>
      </c>
      <c r="CY24" s="27">
        <f t="shared" si="16"/>
        <v>0</v>
      </c>
      <c r="CZ24" s="27">
        <f t="shared" si="17"/>
        <v>0</v>
      </c>
      <c r="DA24" s="27">
        <f t="shared" si="18"/>
        <v>0</v>
      </c>
      <c r="DB24" s="27">
        <f t="shared" si="19"/>
        <v>0</v>
      </c>
      <c r="DC24" s="27">
        <f t="shared" si="20"/>
        <v>0</v>
      </c>
      <c r="DD24" s="27">
        <f t="shared" si="21"/>
        <v>0</v>
      </c>
    </row>
    <row r="25" spans="1:108" ht="14.4" x14ac:dyDescent="0.25">
      <c r="A25" s="4" t="s">
        <v>82</v>
      </c>
      <c r="B25" s="19" t="s">
        <v>44</v>
      </c>
      <c r="D25" s="34" t="s">
        <v>52</v>
      </c>
      <c r="E25" s="38"/>
      <c r="F25" s="38"/>
      <c r="G25" s="38"/>
      <c r="H25" s="8" t="s">
        <v>48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5"/>
      <c r="V25" s="8"/>
      <c r="W25" s="38"/>
      <c r="X25" s="38"/>
      <c r="Y25" s="38"/>
      <c r="Z25" s="8" t="s">
        <v>48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25"/>
      <c r="AN25" s="8" t="s">
        <v>74</v>
      </c>
      <c r="AO25" s="8"/>
      <c r="AP25" s="8"/>
      <c r="AQ25" s="8"/>
      <c r="AR25" s="8" t="s">
        <v>92</v>
      </c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 t="s">
        <v>84</v>
      </c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0"/>
      <c r="CB25" s="8"/>
      <c r="CC25" s="8"/>
      <c r="CD25" s="8"/>
      <c r="CE25" s="8"/>
      <c r="CF25" s="8"/>
      <c r="CG25" s="8"/>
      <c r="CH25" s="9"/>
      <c r="CI25" s="27">
        <f t="shared" si="0"/>
        <v>1</v>
      </c>
      <c r="CJ25" s="27">
        <f t="shared" si="1"/>
        <v>2</v>
      </c>
      <c r="CK25" s="27">
        <f t="shared" si="2"/>
        <v>0</v>
      </c>
      <c r="CL25" s="27">
        <f t="shared" si="3"/>
        <v>0</v>
      </c>
      <c r="CM25" s="27">
        <f t="shared" si="4"/>
        <v>0</v>
      </c>
      <c r="CN25" s="27">
        <f t="shared" si="5"/>
        <v>0</v>
      </c>
      <c r="CO25" s="27">
        <f t="shared" si="22"/>
        <v>0</v>
      </c>
      <c r="CP25" s="27">
        <f t="shared" si="7"/>
        <v>0</v>
      </c>
      <c r="CQ25" s="27">
        <f t="shared" si="8"/>
        <v>0</v>
      </c>
      <c r="CR25" s="27">
        <f t="shared" si="9"/>
        <v>0</v>
      </c>
      <c r="CS25" s="27">
        <f t="shared" si="10"/>
        <v>0</v>
      </c>
      <c r="CT25" s="27">
        <f t="shared" si="23"/>
        <v>1</v>
      </c>
      <c r="CU25" s="27">
        <f t="shared" si="24"/>
        <v>1</v>
      </c>
      <c r="CV25" s="27">
        <f t="shared" si="13"/>
        <v>0</v>
      </c>
      <c r="CW25" s="27">
        <f t="shared" si="14"/>
        <v>0</v>
      </c>
      <c r="CX25" s="27">
        <f t="shared" si="15"/>
        <v>0</v>
      </c>
      <c r="CY25" s="27">
        <f t="shared" si="16"/>
        <v>0</v>
      </c>
      <c r="CZ25" s="27">
        <f t="shared" si="17"/>
        <v>0</v>
      </c>
      <c r="DA25" s="27">
        <f t="shared" si="18"/>
        <v>0</v>
      </c>
      <c r="DB25" s="27">
        <f t="shared" si="19"/>
        <v>0</v>
      </c>
      <c r="DC25" s="27">
        <f t="shared" si="20"/>
        <v>0</v>
      </c>
      <c r="DD25" s="27">
        <f t="shared" si="21"/>
        <v>0</v>
      </c>
    </row>
    <row r="26" spans="1:108" ht="15.75" customHeight="1" x14ac:dyDescent="0.3">
      <c r="A26" s="43" t="s">
        <v>75</v>
      </c>
      <c r="B26" s="20"/>
      <c r="D26" s="34" t="s">
        <v>53</v>
      </c>
      <c r="E26" s="38"/>
      <c r="F26" s="38"/>
      <c r="G26" s="38"/>
      <c r="H26" s="8"/>
      <c r="I26" s="8"/>
      <c r="J26" s="8"/>
      <c r="K26" s="8"/>
      <c r="L26" s="8" t="s">
        <v>48</v>
      </c>
      <c r="M26" s="8"/>
      <c r="N26" s="8"/>
      <c r="O26" s="8"/>
      <c r="P26" s="8"/>
      <c r="Q26" s="8"/>
      <c r="R26" s="8"/>
      <c r="S26" s="8"/>
      <c r="T26" s="8"/>
      <c r="U26" s="8" t="s">
        <v>85</v>
      </c>
      <c r="V26" s="8"/>
      <c r="W26" s="38"/>
      <c r="X26" s="38"/>
      <c r="Y26" s="38"/>
      <c r="Z26" s="8"/>
      <c r="AA26" s="8"/>
      <c r="AB26" s="8"/>
      <c r="AC26" s="8"/>
      <c r="AD26" s="8" t="s">
        <v>48</v>
      </c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 t="s">
        <v>74</v>
      </c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 t="s">
        <v>84</v>
      </c>
      <c r="BH26" s="8"/>
      <c r="BI26" s="8"/>
      <c r="BJ26" s="8"/>
      <c r="BK26" s="8"/>
      <c r="BL26" s="8"/>
      <c r="BM26" s="8"/>
      <c r="BN26" s="8"/>
      <c r="BO26" s="8" t="s">
        <v>94</v>
      </c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9"/>
      <c r="CI26" s="27">
        <f>CI27</f>
        <v>0</v>
      </c>
      <c r="CJ26" s="27">
        <f t="shared" si="1"/>
        <v>2</v>
      </c>
      <c r="CK26" s="27">
        <f t="shared" si="2"/>
        <v>0</v>
      </c>
      <c r="CL26" s="27">
        <f t="shared" si="3"/>
        <v>0</v>
      </c>
      <c r="CM26" s="27">
        <f t="shared" si="4"/>
        <v>0</v>
      </c>
      <c r="CN26" s="27">
        <f t="shared" si="5"/>
        <v>0</v>
      </c>
      <c r="CO26" s="27">
        <f t="shared" si="22"/>
        <v>0</v>
      </c>
      <c r="CP26" s="27">
        <f t="shared" si="7"/>
        <v>1</v>
      </c>
      <c r="CQ26" s="27">
        <f t="shared" si="8"/>
        <v>0</v>
      </c>
      <c r="CR26" s="27">
        <f t="shared" si="9"/>
        <v>0</v>
      </c>
      <c r="CS26" s="27">
        <f t="shared" si="10"/>
        <v>1</v>
      </c>
      <c r="CT26" s="27">
        <f t="shared" si="23"/>
        <v>1</v>
      </c>
      <c r="CU26" s="27">
        <f t="shared" si="24"/>
        <v>0</v>
      </c>
      <c r="CV26" s="27">
        <f t="shared" si="13"/>
        <v>0</v>
      </c>
      <c r="CW26" s="27">
        <f t="shared" si="14"/>
        <v>0</v>
      </c>
      <c r="CX26" s="27">
        <f t="shared" si="15"/>
        <v>0</v>
      </c>
      <c r="CY26" s="27">
        <f t="shared" si="16"/>
        <v>0</v>
      </c>
      <c r="CZ26" s="27">
        <f t="shared" si="17"/>
        <v>0</v>
      </c>
      <c r="DA26" s="27">
        <f t="shared" si="18"/>
        <v>0</v>
      </c>
      <c r="DB26" s="27">
        <f t="shared" si="19"/>
        <v>0</v>
      </c>
      <c r="DC26" s="27">
        <f t="shared" si="20"/>
        <v>0</v>
      </c>
      <c r="DD26" s="27">
        <f t="shared" si="21"/>
        <v>0</v>
      </c>
    </row>
    <row r="27" spans="1:108" ht="15.75" customHeight="1" x14ac:dyDescent="0.3">
      <c r="B27" s="20"/>
      <c r="D27" s="34" t="s">
        <v>73</v>
      </c>
      <c r="E27" s="38"/>
      <c r="F27" s="38"/>
      <c r="G27" s="38"/>
      <c r="H27" s="8"/>
      <c r="I27" s="8"/>
      <c r="J27" s="8"/>
      <c r="K27" s="8"/>
      <c r="L27" s="8"/>
      <c r="M27" s="8"/>
      <c r="N27" s="8" t="s">
        <v>48</v>
      </c>
      <c r="O27" s="8"/>
      <c r="P27" s="8"/>
      <c r="Q27" s="8"/>
      <c r="R27" s="8"/>
      <c r="S27" s="8"/>
      <c r="T27" s="8"/>
      <c r="U27" s="8" t="s">
        <v>85</v>
      </c>
      <c r="V27" s="8"/>
      <c r="W27" s="38"/>
      <c r="X27" s="38"/>
      <c r="Y27" s="38"/>
      <c r="Z27" s="8"/>
      <c r="AA27" s="8"/>
      <c r="AB27" s="8"/>
      <c r="AC27" s="8"/>
      <c r="AD27" s="8"/>
      <c r="AE27" s="8"/>
      <c r="AF27" s="8" t="s">
        <v>48</v>
      </c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 t="s">
        <v>74</v>
      </c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 t="s">
        <v>84</v>
      </c>
      <c r="BI27" s="8"/>
      <c r="BJ27" s="8"/>
      <c r="BK27" s="8"/>
      <c r="BL27" s="8"/>
      <c r="BM27" s="8"/>
      <c r="BN27" s="8"/>
      <c r="BO27" s="8" t="s">
        <v>94</v>
      </c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9"/>
      <c r="CI27" s="27">
        <f>CI28</f>
        <v>0</v>
      </c>
      <c r="CJ27" s="27">
        <f t="shared" si="1"/>
        <v>2</v>
      </c>
      <c r="CK27" s="27">
        <f t="shared" si="2"/>
        <v>0</v>
      </c>
      <c r="CL27" s="27">
        <f t="shared" si="3"/>
        <v>0</v>
      </c>
      <c r="CM27" s="27">
        <f t="shared" si="4"/>
        <v>0</v>
      </c>
      <c r="CN27" s="27">
        <f t="shared" si="5"/>
        <v>0</v>
      </c>
      <c r="CO27" s="27">
        <f t="shared" si="22"/>
        <v>0</v>
      </c>
      <c r="CP27" s="27">
        <f t="shared" si="7"/>
        <v>1</v>
      </c>
      <c r="CQ27" s="27">
        <f t="shared" si="8"/>
        <v>0</v>
      </c>
      <c r="CR27" s="27">
        <f t="shared" si="9"/>
        <v>0</v>
      </c>
      <c r="CS27" s="27">
        <f t="shared" si="10"/>
        <v>1</v>
      </c>
      <c r="CT27" s="27">
        <f t="shared" si="23"/>
        <v>1</v>
      </c>
      <c r="CU27" s="27">
        <f t="shared" si="24"/>
        <v>0</v>
      </c>
      <c r="CV27" s="27">
        <f t="shared" si="13"/>
        <v>0</v>
      </c>
      <c r="CW27" s="27">
        <f t="shared" si="14"/>
        <v>0</v>
      </c>
      <c r="CX27" s="27">
        <f t="shared" si="15"/>
        <v>0</v>
      </c>
      <c r="CY27" s="27">
        <f t="shared" si="16"/>
        <v>0</v>
      </c>
      <c r="CZ27" s="27">
        <f t="shared" si="17"/>
        <v>0</v>
      </c>
      <c r="DA27" s="27">
        <f t="shared" si="18"/>
        <v>0</v>
      </c>
      <c r="DB27" s="27">
        <f t="shared" si="19"/>
        <v>0</v>
      </c>
      <c r="DC27" s="27">
        <f t="shared" si="20"/>
        <v>0</v>
      </c>
      <c r="DD27" s="27">
        <f t="shared" ref="DD27:DD28" si="25">COUNTIF(V27:DC27,"КУБ")</f>
        <v>0</v>
      </c>
    </row>
    <row r="28" spans="1:108" ht="15.75" customHeight="1" x14ac:dyDescent="0.3">
      <c r="B28" s="20"/>
      <c r="D28" s="34" t="s">
        <v>54</v>
      </c>
      <c r="E28" s="38"/>
      <c r="F28" s="38"/>
      <c r="G28" s="38"/>
      <c r="H28" s="8" t="s">
        <v>48</v>
      </c>
      <c r="I28" s="8"/>
      <c r="J28" s="8"/>
      <c r="K28" s="8"/>
      <c r="L28" s="8"/>
      <c r="M28" s="8"/>
      <c r="N28" s="8"/>
      <c r="O28" s="8"/>
      <c r="P28" s="8"/>
      <c r="Q28" s="8" t="s">
        <v>48</v>
      </c>
      <c r="R28" s="8"/>
      <c r="S28" s="8"/>
      <c r="T28" s="8"/>
      <c r="U28" s="8"/>
      <c r="V28" s="8"/>
      <c r="W28" s="38"/>
      <c r="X28" s="38"/>
      <c r="Y28" s="38"/>
      <c r="Z28" s="8" t="s">
        <v>48</v>
      </c>
      <c r="AA28" s="8"/>
      <c r="AB28" s="8"/>
      <c r="AC28" s="8"/>
      <c r="AD28" s="8"/>
      <c r="AE28" s="8"/>
      <c r="AF28" s="8"/>
      <c r="AG28" s="8"/>
      <c r="AH28" s="8"/>
      <c r="AI28" s="8" t="s">
        <v>48</v>
      </c>
      <c r="AJ28" s="8"/>
      <c r="AK28" s="8"/>
      <c r="AL28" s="8" t="s">
        <v>74</v>
      </c>
      <c r="AM28" s="8"/>
      <c r="AN28" s="8"/>
      <c r="AO28" s="8"/>
      <c r="AP28" s="8"/>
      <c r="AQ28" s="8"/>
      <c r="AR28" s="8" t="s">
        <v>85</v>
      </c>
      <c r="AS28" s="8"/>
      <c r="AT28" s="8" t="s">
        <v>91</v>
      </c>
      <c r="AU28" s="8" t="s">
        <v>83</v>
      </c>
      <c r="AV28" s="8"/>
      <c r="AW28" s="8"/>
      <c r="AX28" s="8" t="s">
        <v>81</v>
      </c>
      <c r="AY28" s="8"/>
      <c r="AZ28" s="8" t="s">
        <v>84</v>
      </c>
      <c r="BA28" s="8" t="s">
        <v>80</v>
      </c>
      <c r="BB28" s="8" t="s">
        <v>92</v>
      </c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 t="s">
        <v>94</v>
      </c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9"/>
      <c r="CI28" s="27">
        <f>CI29</f>
        <v>0</v>
      </c>
      <c r="CJ28" s="27">
        <f t="shared" si="1"/>
        <v>4</v>
      </c>
      <c r="CK28" s="27">
        <f t="shared" si="2"/>
        <v>0</v>
      </c>
      <c r="CL28" s="27">
        <f t="shared" si="3"/>
        <v>0</v>
      </c>
      <c r="CM28" s="27">
        <f t="shared" si="4"/>
        <v>0</v>
      </c>
      <c r="CN28" s="27">
        <f t="shared" si="5"/>
        <v>1</v>
      </c>
      <c r="CO28" s="27">
        <f t="shared" si="22"/>
        <v>1</v>
      </c>
      <c r="CP28" s="27">
        <f t="shared" si="7"/>
        <v>1</v>
      </c>
      <c r="CQ28" s="27">
        <f t="shared" si="8"/>
        <v>1</v>
      </c>
      <c r="CR28" s="27">
        <f t="shared" si="9"/>
        <v>0</v>
      </c>
      <c r="CS28" s="27">
        <f t="shared" si="10"/>
        <v>1</v>
      </c>
      <c r="CT28" s="27">
        <f t="shared" si="23"/>
        <v>1</v>
      </c>
      <c r="CU28" s="27">
        <f t="shared" si="24"/>
        <v>1</v>
      </c>
      <c r="CV28" s="27">
        <f t="shared" si="13"/>
        <v>0</v>
      </c>
      <c r="CW28" s="27">
        <f t="shared" si="14"/>
        <v>0</v>
      </c>
      <c r="CX28" s="27">
        <f t="shared" si="15"/>
        <v>0</v>
      </c>
      <c r="CY28" s="27">
        <f t="shared" si="16"/>
        <v>0</v>
      </c>
      <c r="CZ28" s="27">
        <f t="shared" si="17"/>
        <v>0</v>
      </c>
      <c r="DA28" s="27">
        <f t="shared" si="18"/>
        <v>0</v>
      </c>
      <c r="DB28" s="27">
        <f t="shared" si="19"/>
        <v>0</v>
      </c>
      <c r="DC28" s="27">
        <f t="shared" si="20"/>
        <v>0</v>
      </c>
      <c r="DD28" s="27">
        <f t="shared" si="25"/>
        <v>0</v>
      </c>
    </row>
    <row r="29" spans="1:108" ht="15.75" customHeight="1" x14ac:dyDescent="0.3">
      <c r="A29" s="3"/>
      <c r="B29" s="20"/>
      <c r="E29" s="13">
        <v>9</v>
      </c>
      <c r="F29" s="13">
        <v>10</v>
      </c>
      <c r="G29" s="13">
        <v>11</v>
      </c>
      <c r="H29" s="13">
        <v>12</v>
      </c>
      <c r="I29" s="13">
        <v>13</v>
      </c>
      <c r="J29" s="13">
        <v>16</v>
      </c>
      <c r="K29" s="13">
        <v>17</v>
      </c>
      <c r="L29" s="13">
        <v>18</v>
      </c>
      <c r="M29" s="13">
        <v>19</v>
      </c>
      <c r="N29" s="13">
        <v>20</v>
      </c>
      <c r="O29" s="13">
        <v>21</v>
      </c>
      <c r="P29" s="13">
        <v>23</v>
      </c>
      <c r="Q29" s="13">
        <v>24</v>
      </c>
      <c r="R29" s="13">
        <v>25</v>
      </c>
      <c r="S29" s="13">
        <v>26</v>
      </c>
      <c r="T29" s="13">
        <v>27</v>
      </c>
      <c r="U29" s="13">
        <v>30</v>
      </c>
      <c r="V29" s="13">
        <v>31</v>
      </c>
      <c r="W29" s="13">
        <v>1</v>
      </c>
      <c r="X29" s="13">
        <v>2</v>
      </c>
      <c r="Y29" s="13">
        <v>3</v>
      </c>
      <c r="Z29" s="13">
        <v>6</v>
      </c>
      <c r="AA29" s="13">
        <v>7</v>
      </c>
      <c r="AB29" s="13">
        <v>8</v>
      </c>
      <c r="AC29" s="13">
        <v>10</v>
      </c>
      <c r="AD29" s="13">
        <v>13</v>
      </c>
      <c r="AE29" s="13">
        <v>12</v>
      </c>
      <c r="AF29" s="13">
        <v>14</v>
      </c>
      <c r="AG29" s="13">
        <v>15</v>
      </c>
      <c r="AH29" s="13">
        <v>16</v>
      </c>
      <c r="AI29" s="13">
        <v>17</v>
      </c>
      <c r="AJ29" s="13">
        <v>20</v>
      </c>
      <c r="AK29" s="13">
        <v>21</v>
      </c>
      <c r="AL29" s="14">
        <v>22</v>
      </c>
      <c r="AM29" s="13">
        <v>23</v>
      </c>
      <c r="AN29" s="13">
        <v>24</v>
      </c>
      <c r="AO29" s="13">
        <v>24</v>
      </c>
      <c r="AP29" s="13">
        <v>27</v>
      </c>
      <c r="AQ29" s="13">
        <v>28</v>
      </c>
      <c r="AR29" s="13">
        <v>1</v>
      </c>
      <c r="AS29" s="13">
        <v>2</v>
      </c>
      <c r="AT29" s="13">
        <v>3</v>
      </c>
      <c r="AU29" s="13">
        <v>6</v>
      </c>
      <c r="AV29" s="13">
        <v>7</v>
      </c>
      <c r="AW29" s="13">
        <v>8</v>
      </c>
      <c r="AX29" s="13">
        <v>9</v>
      </c>
      <c r="AY29" s="13">
        <v>10</v>
      </c>
      <c r="AZ29" s="13">
        <v>13</v>
      </c>
      <c r="BA29" s="13">
        <v>14</v>
      </c>
      <c r="BB29" s="13">
        <v>15</v>
      </c>
      <c r="BC29" s="13">
        <v>16</v>
      </c>
      <c r="BD29" s="13">
        <v>17</v>
      </c>
      <c r="BE29" s="13">
        <v>27</v>
      </c>
      <c r="BF29" s="13">
        <v>28</v>
      </c>
      <c r="BG29" s="13">
        <v>29</v>
      </c>
      <c r="BH29" s="13">
        <v>30</v>
      </c>
      <c r="BI29" s="13">
        <v>31</v>
      </c>
      <c r="BJ29" s="15">
        <v>1</v>
      </c>
      <c r="BK29" s="15">
        <v>2</v>
      </c>
      <c r="BL29" s="15">
        <v>3</v>
      </c>
      <c r="BM29" s="15">
        <v>5</v>
      </c>
      <c r="BN29" s="15">
        <v>6</v>
      </c>
      <c r="BO29" s="15">
        <v>7</v>
      </c>
      <c r="BP29" s="15">
        <v>8</v>
      </c>
      <c r="BQ29" s="15">
        <v>9</v>
      </c>
      <c r="BR29" s="15">
        <v>10</v>
      </c>
      <c r="BS29" s="15">
        <v>12</v>
      </c>
      <c r="BT29" s="15">
        <v>13</v>
      </c>
      <c r="BU29" s="15">
        <v>14</v>
      </c>
      <c r="BV29" s="15">
        <v>15</v>
      </c>
      <c r="BW29" s="15">
        <v>16</v>
      </c>
      <c r="BX29" s="15">
        <v>17</v>
      </c>
      <c r="BY29" s="15">
        <v>19</v>
      </c>
      <c r="BZ29" s="15">
        <v>20</v>
      </c>
      <c r="CA29" s="15">
        <v>21</v>
      </c>
      <c r="CB29" s="15">
        <v>22</v>
      </c>
      <c r="CC29" s="15">
        <v>23</v>
      </c>
      <c r="CD29" s="15">
        <v>24</v>
      </c>
      <c r="CE29" s="15">
        <v>26</v>
      </c>
      <c r="CF29" s="15">
        <v>27</v>
      </c>
      <c r="CG29" s="15">
        <v>28</v>
      </c>
      <c r="CH29" s="15">
        <v>29</v>
      </c>
      <c r="CU29" s="29"/>
      <c r="CV29" s="29"/>
      <c r="CW29" s="29"/>
      <c r="CX29" s="30"/>
      <c r="CY29" s="30"/>
      <c r="CZ29" s="30"/>
      <c r="DA29" s="30"/>
      <c r="DB29" s="30"/>
      <c r="DC29" s="31"/>
    </row>
    <row r="30" spans="1:108" s="12" customFormat="1" ht="16.2" customHeight="1" x14ac:dyDescent="0.25">
      <c r="B30" s="21"/>
      <c r="D30" s="26"/>
      <c r="E30" s="51" t="s">
        <v>86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5" t="s">
        <v>87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2" t="s">
        <v>88</v>
      </c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16"/>
      <c r="BH30" s="37"/>
      <c r="BI30" s="16"/>
      <c r="BJ30" s="61" t="s">
        <v>89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57" t="s">
        <v>90</v>
      </c>
      <c r="CE30" s="57"/>
      <c r="CF30" s="57"/>
      <c r="CG30" s="57"/>
      <c r="CH30" s="58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9"/>
      <c r="CV30" s="29"/>
      <c r="CW30" s="29"/>
      <c r="CX30" s="30"/>
      <c r="CY30" s="30"/>
      <c r="CZ30" s="30"/>
      <c r="DA30" s="29"/>
      <c r="DB30" s="30"/>
      <c r="DC30" s="29"/>
    </row>
    <row r="31" spans="1:108" ht="28.8" customHeight="1" x14ac:dyDescent="0.3">
      <c r="A31" s="36" t="s">
        <v>69</v>
      </c>
      <c r="DB31" s="26"/>
    </row>
    <row r="32" spans="1:10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</sheetData>
  <sortState ref="A2:B25">
    <sortCondition ref="A2:A25"/>
  </sortState>
  <mergeCells count="12">
    <mergeCell ref="A1:B1"/>
    <mergeCell ref="AR1:BI1"/>
    <mergeCell ref="CI1:DD1"/>
    <mergeCell ref="E30:V30"/>
    <mergeCell ref="AR30:BF30"/>
    <mergeCell ref="E1:V1"/>
    <mergeCell ref="W1:AQ1"/>
    <mergeCell ref="W30:AQ30"/>
    <mergeCell ref="CD1:CH1"/>
    <mergeCell ref="CD30:CH30"/>
    <mergeCell ref="BJ1:CC1"/>
    <mergeCell ref="BJ30:CC30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Root</cp:lastModifiedBy>
  <cp:lastPrinted>2022-09-02T07:17:03Z</cp:lastPrinted>
  <dcterms:created xsi:type="dcterms:W3CDTF">2021-09-20T17:47:09Z</dcterms:created>
  <dcterms:modified xsi:type="dcterms:W3CDTF">2023-01-23T10:22:55Z</dcterms:modified>
</cp:coreProperties>
</file>